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140" windowWidth="8850" windowHeight="8010" tabRatio="783" firstSheet="2" activeTab="2"/>
  </bookViews>
  <sheets>
    <sheet name="Mesures interco 1" sheetId="2" r:id="rId1"/>
    <sheet name="Agencement proposé en interco 2" sheetId="1" r:id="rId2"/>
    <sheet name="En stratégie" sheetId="13" r:id="rId3"/>
    <sheet name="Légende" sheetId="8" r:id="rId4"/>
    <sheet name="Glossaire" sheetId="10" r:id="rId5"/>
  </sheets>
  <definedNames>
    <definedName name="_xlnm.Print_Titles" localSheetId="1">'Agencement proposé en interco 2'!$2:$7</definedName>
    <definedName name="_xlnm.Print_Titles" localSheetId="2">'En stratégie'!$2:$7</definedName>
    <definedName name="_xlnm.Print_Titles" localSheetId="0">'Mesures interco 1'!$9:$9</definedName>
    <definedName name="_xlnm.Print_Area" localSheetId="0">'Mesures interco 1'!$A$1:$D$52</definedName>
  </definedNames>
  <calcPr calcId="145621"/>
</workbook>
</file>

<file path=xl/calcChain.xml><?xml version="1.0" encoding="utf-8"?>
<calcChain xmlns="http://schemas.openxmlformats.org/spreadsheetml/2006/main">
  <c r="AG67" i="13" l="1"/>
  <c r="AG77" i="13" l="1"/>
  <c r="AG55" i="13"/>
  <c r="AG118" i="13"/>
  <c r="AG38" i="13"/>
  <c r="AG82" i="13" l="1"/>
  <c r="AG41" i="13"/>
  <c r="AG42" i="13"/>
  <c r="AG45" i="13"/>
  <c r="AG66" i="13" l="1"/>
  <c r="AG64" i="13"/>
  <c r="AG27" i="13"/>
  <c r="AG26" i="13"/>
  <c r="AG25" i="13"/>
  <c r="AG24" i="13"/>
</calcChain>
</file>

<file path=xl/sharedStrings.xml><?xml version="1.0" encoding="utf-8"?>
<sst xmlns="http://schemas.openxmlformats.org/spreadsheetml/2006/main" count="1040" uniqueCount="494">
  <si>
    <t>REPONSE AUX ENJEUX</t>
  </si>
  <si>
    <t>Gouvernance et communication</t>
  </si>
  <si>
    <t>Qualité des eaux</t>
  </si>
  <si>
    <t>Gestion équilibrée de la ressource</t>
  </si>
  <si>
    <t>Inondations et étiages</t>
  </si>
  <si>
    <t>Milieux</t>
  </si>
  <si>
    <t>Erosion</t>
  </si>
  <si>
    <t>NIVEAU D'AMBITION CROISSANT</t>
  </si>
  <si>
    <t>THEMES</t>
  </si>
  <si>
    <t>MESURES PROPOSEES</t>
  </si>
  <si>
    <t>NUMERO DE MESURES CONCERNEES</t>
  </si>
  <si>
    <t>scénario 1</t>
  </si>
  <si>
    <t>scénario 2</t>
  </si>
  <si>
    <t>scénario 3</t>
  </si>
  <si>
    <t>AMELIORATION DE LA CONNAISSANCE</t>
  </si>
  <si>
    <t>Détecter tous les polluants (nitrates, pesticides, mais aussi résidus médicamenteux, colles, nanoparticules)</t>
  </si>
  <si>
    <r>
      <t xml:space="preserve">Réaliser un inventaire des rejets industriels (volumes ? substances ?) et process de traitement </t>
    </r>
    <r>
      <rPr>
        <sz val="9"/>
        <rFont val="Calibri"/>
        <family val="2"/>
      </rPr>
      <t>→ Objectivation</t>
    </r>
  </si>
  <si>
    <t xml:space="preserve">Améliorer le suivi quantitatif et qualitatif des forages domestiques (hors prélèvements déclarés) </t>
  </si>
  <si>
    <t>Améliorer la connaissance des secteurs à risques érosifs (qualité eau/milieu aquatique/inondation)</t>
  </si>
  <si>
    <t>Promouvoir l'infiltration à la parcelle</t>
  </si>
  <si>
    <t>PESTICIDES 
(PARTICULIERS ET PROFESSIONNELS)</t>
  </si>
  <si>
    <t>Accompagner les particuliers dans la mise en place de la Loi Labbé (charte jardiner au naturel…)</t>
  </si>
  <si>
    <t>Accompagner les collectivités dans la mise en œuvre de la loi Labbé</t>
  </si>
  <si>
    <t>6-7</t>
  </si>
  <si>
    <t>PRATIQUES AGRICOLES</t>
  </si>
  <si>
    <t>Adapter les cultures aux capacités du milieu (aspect quantitatif)</t>
  </si>
  <si>
    <t>Maintenir et favoriser les systèmes compatibles avec la préservation qualitative de la ressource en eau (systèmes herbagés, …) 
--&gt; Accompagner les agriculteurs en installation</t>
  </si>
  <si>
    <t>Limiter le drainage (à l'avenir) - Drainage hiver / Irrigation été - 
(en lien avec la concentration en nitrates, la perte de zones humides, le creusement des cours d'eau)</t>
  </si>
  <si>
    <t>Vulgariser les nouvelles techniques de production agricoles validées dans les réseaux "DEPHY"</t>
  </si>
  <si>
    <t>COURS D'EAU</t>
  </si>
  <si>
    <t>Entretenir, préserver et restaurer les cours d'eau</t>
  </si>
  <si>
    <t>Améliorer la continuité écologique (aménagements → bon état IPR)</t>
  </si>
  <si>
    <t>15-23</t>
  </si>
  <si>
    <t>Analyser les usages / Etat des lieux (état, impacts) des ouvrages des affluents de la Sarthe</t>
  </si>
  <si>
    <t>USAGES</t>
  </si>
  <si>
    <t>Instaurer un prix différentiel de l'eau suivant le volume utilisé : barème progressif (vigilance sur les usages professionnels)</t>
  </si>
  <si>
    <t>Quid de la navigation ?</t>
  </si>
  <si>
    <t>INONDATIONS</t>
  </si>
  <si>
    <t>Communiquer sur la culture du risque</t>
  </si>
  <si>
    <t>Améliorer la gestion de crise</t>
  </si>
  <si>
    <t>PLANS D'EAU</t>
  </si>
  <si>
    <t>Réaliser un inventaire des plans d'eau existants</t>
  </si>
  <si>
    <t>Imposer des restrictions pour la création de nouveaux plans d'eau (en fonction de la densité)</t>
  </si>
  <si>
    <t>13-17</t>
  </si>
  <si>
    <t>Limiter les plans d'eau et les déconnecter à l'étiage (peut-être à sectoriser le bassin versant)</t>
  </si>
  <si>
    <t>ZONES HUMIDES</t>
  </si>
  <si>
    <t>Maintenir les zones humides existantes en bon état</t>
  </si>
  <si>
    <t>Réaliser des inventaires pédologiques des zones humides dans les zones à urbaniser</t>
  </si>
  <si>
    <r>
      <t xml:space="preserve">Définir une méthode </t>
    </r>
    <r>
      <rPr>
        <u/>
        <sz val="9"/>
        <rFont val="Calibri"/>
        <family val="2"/>
        <scheme val="minor"/>
      </rPr>
      <t>homogène</t>
    </r>
    <r>
      <rPr>
        <sz val="9"/>
        <rFont val="Calibri"/>
        <family val="2"/>
        <scheme val="minor"/>
      </rPr>
      <t xml:space="preserve"> de recensement des zones humides avec différents partenaires</t>
    </r>
  </si>
  <si>
    <t>Encourager l'exonération de la taxe foncière sur les zones humides fonctionnelles au sein de parcelles agricoles</t>
  </si>
  <si>
    <t>BOCAGE</t>
  </si>
  <si>
    <t>Réaliser un inventaire quantitatif et qualitatif des haies à l'échelle du bassin Sarthe aval (Etude ? Etat des lieux ?)</t>
  </si>
  <si>
    <t>Maintenir une infrastructure suffisante en haie et ripisylve</t>
  </si>
  <si>
    <t>Redonner ses lettres de noblesse au bocage : maintien des zones humides, augmentation du linéaire de haies, augmentation des surfaces de prairies
--&gt; cohérence globale</t>
  </si>
  <si>
    <t>Restructurer le bocage (haies) en lien avec la valorisation du bois (développement d'une filière)</t>
  </si>
  <si>
    <t>TETES DE BASSIN-VERSANT</t>
  </si>
  <si>
    <t>Renaturer les têtes de bassin versant, représentants une priorité, et permettant ainsi de jouer sur tous les aspects : qualité, quantité.</t>
  </si>
  <si>
    <t>Expliquer le rôle des bienfaits d'une tête de bassin versant par des actions de sensibilisation en direction de tous les acteurs : urbanisation, voirie, industrie, agriculture, particuliers, simples riverains</t>
  </si>
  <si>
    <t>PLANTES INVASIVES AQUATIQUES</t>
  </si>
  <si>
    <t>Améliorer les liens techniques sur la gestion des plantes invasives aquatiques (expertise technique, circulation d'informations)</t>
  </si>
  <si>
    <t>COMMUNICATION ET SENSIBILISATION</t>
  </si>
  <si>
    <t>Améliorer la communication sur la qualité de l'eau ; ex. code couleur uniformisé (risque de pression sur les SIAEP)
(Groupe de travail avec ARS sur la base du SEQ-Eau pour EP)</t>
  </si>
  <si>
    <t>2-29-35-36</t>
  </si>
  <si>
    <t>Donner à la structure porteuse un rôle de contrôle de la mise en œuvre des actions et du respect des régles ("réelle portée réglementaire au SAGE")</t>
  </si>
  <si>
    <t>PILOTAGE DU SAGE</t>
  </si>
  <si>
    <t>Impliquer les syndicats d'eau pour viser une eau de qualité à consommer</t>
  </si>
  <si>
    <t>Donner à la structure porteuse le rôle de partage, de diffusion et de vulgarisation des connaissances techniques et scientifiques, ainsi que du suivi des actions du SAGE,  via des outils de communications, d'animation adaptées pour les différents publics cibles (maîtres d'ouvrage locaux, syndicats d'eau, élus, professionnels, particuliers...)</t>
  </si>
  <si>
    <t>Qualité de la ressource en eau</t>
  </si>
  <si>
    <t>Enjeu n° 1 : Améliorer la communication sur la qualité de l'eau ; ex. code couleur uniformisé (risque de pression sur les SIAEP)
Groupe de travail avec ARS sur la base du SEQ-Eau pour EP</t>
  </si>
  <si>
    <t>Partager, diffuser et vulgariser les connaissances, les résultats et les solutions envisageables</t>
  </si>
  <si>
    <t>Enjeu n° 1 : Détecter tous les polluants (nitrates, pesticides, mais aussi résidus médicamenteux, colles, nanoparticules)</t>
  </si>
  <si>
    <t>Traitement des eaux résiduaires des voiries (antériorité / loi sur l'eau)
Ex : Rhonne</t>
  </si>
  <si>
    <t>Vulgarisation des nouvelles techniques de production agricoles validées dans les réseaux "DEPHY"</t>
  </si>
  <si>
    <t>Accompagnement loi Labbé pour :
- collectivités
- particuliers
Amélioration des eaux superficielles voire souterraines , jardiner au naturel, …</t>
  </si>
  <si>
    <t>Aspect quantitatif :
Disponibilité ressource</t>
  </si>
  <si>
    <t>Prix différentiel de l'eau suivant le volume utilisé : barème progressif (vigilance sur les usages professionnels)</t>
  </si>
  <si>
    <t>Maintenir et favoriser les systèmes compatibles avec la préservation qualitative de la ressource en eau (systèmes herbagés, …) 
--&gt; Accompagnement à l'installation des agriculteurs</t>
  </si>
  <si>
    <t>Enjeu n° 2 : Adapter les cultures aux capacités du milieu (aspect quantitatif)</t>
  </si>
  <si>
    <t>Enjeu n° 2/3 : Limiter le drainage (à l'avenir) - Drainage hiver / Irrigation été - 
(en lien avec la concentration en nitrates, la perte de zones humides, le creusement des cours d'eau)</t>
  </si>
  <si>
    <t>Forages domestiques hors AEP et agriculture : meilleur suivi (quantité, qualité)</t>
  </si>
  <si>
    <t>Aspect quantitatif :
Etiage</t>
  </si>
  <si>
    <t>Enjeu n° 2 : Limiter les plans d'eau et les déconnecter à l'étiage (peut-être à sectoriser le bassin versant)</t>
  </si>
  <si>
    <t>Aspect quantitatif :
Inondation (ruissellement)</t>
  </si>
  <si>
    <r>
      <t xml:space="preserve">Charte de gestion des vannages (pour ouverture concomitante) cf. CE
</t>
    </r>
    <r>
      <rPr>
        <sz val="9"/>
        <color theme="1" tint="0.34998626667073579"/>
        <rFont val="Calibri"/>
        <family val="2"/>
      </rPr>
      <t>→ lutte contre les inondations
→ continuité sédimentaire ?</t>
    </r>
  </si>
  <si>
    <t>Inondation : culture du risque, gestion de crise</t>
  </si>
  <si>
    <t>Milieux 
/
 Aménagement de l'espace (transversal)</t>
  </si>
  <si>
    <t>Inventaire des plans d'eau existants et restriction pour la création de nouveaux (en fonction de la densité)</t>
  </si>
  <si>
    <t>Maintien d'une infrastructure suffisante en haie, ripisylve</t>
  </si>
  <si>
    <r>
      <t xml:space="preserve">Enjeu n° 3 : Redonner ses lettres de noblesse au bocage : maintien des zones humides, augmentation du linéaire de haies, augmentation des surfaces de prairies
</t>
    </r>
    <r>
      <rPr>
        <sz val="9"/>
        <color theme="1" tint="0.34998626667073579"/>
        <rFont val="Calibri"/>
        <family val="2"/>
      </rPr>
      <t>→</t>
    </r>
    <r>
      <rPr>
        <sz val="9"/>
        <color theme="1" tint="0.34998626667073579"/>
        <rFont val="Calibri"/>
        <family val="2"/>
        <scheme val="minor"/>
      </rPr>
      <t xml:space="preserve"> cohérence globale</t>
    </r>
  </si>
  <si>
    <r>
      <t xml:space="preserve">Recensement </t>
    </r>
    <r>
      <rPr>
        <u/>
        <sz val="9"/>
        <color theme="1" tint="0.34998626667073579"/>
        <rFont val="Calibri"/>
        <family val="2"/>
        <scheme val="minor"/>
      </rPr>
      <t>homogène</t>
    </r>
    <r>
      <rPr>
        <sz val="9"/>
        <color theme="1" tint="0.34998626667073579"/>
        <rFont val="Calibri"/>
        <family val="2"/>
        <scheme val="minor"/>
      </rPr>
      <t xml:space="preserve"> des zones humides avec différents partenaires
</t>
    </r>
    <r>
      <rPr>
        <sz val="9"/>
        <color theme="1" tint="0.34998626667073579"/>
        <rFont val="Calibri"/>
        <family val="2"/>
      </rPr>
      <t>→</t>
    </r>
    <r>
      <rPr>
        <sz val="9"/>
        <color theme="1" tint="0.34998626667073579"/>
        <rFont val="Calibri"/>
        <family val="2"/>
        <scheme val="minor"/>
      </rPr>
      <t xml:space="preserve"> une méthode à définir</t>
    </r>
  </si>
  <si>
    <t>Inventaire pédologique des zones humides dans les zones à urbaniser</t>
  </si>
  <si>
    <t>Cours d'eau : entretien, préservation et restauration</t>
  </si>
  <si>
    <r>
      <t xml:space="preserve">Continuité écologique (aménagements </t>
    </r>
    <r>
      <rPr>
        <sz val="9"/>
        <color theme="1" tint="0.34998626667073579"/>
        <rFont val="Calibri"/>
        <family val="2"/>
      </rPr>
      <t>→ bon état IPR)</t>
    </r>
  </si>
  <si>
    <t>Encourager l'exonération de taxe foncière sur les zones humides fonctionnelles sur les parcelles agricoles</t>
  </si>
  <si>
    <t>"Inventaire" quantitatif et qualitatif des haies à l'échelle du bassin Sarthe aval (Etude ? Etat des lieux ?)</t>
  </si>
  <si>
    <t>Restructuration du bocage (haies) avec valorisation du bois (filière)</t>
  </si>
  <si>
    <t>Renaturation des têtes de bassin versant (priorité) pour jouer sur tous les aspects qualité, quantité</t>
  </si>
  <si>
    <t>Amélioration de la connaissance - Sensibilisation</t>
  </si>
  <si>
    <t>Diffusion technique et scientifique des données (de la part du SAGE)</t>
  </si>
  <si>
    <t>Enjeu n° 2 : Expliquer le rôle des bienfaits d'une tête de bassin versant par des actions de sensibilisation en direction de tous les acteurs : urbanisation, voirie, industrie, agriculture, particuliers, simples riverains</t>
  </si>
  <si>
    <r>
      <t xml:space="preserve">Inventaire des rejets industriels (quantité ? Substances ?) et process de traitement </t>
    </r>
    <r>
      <rPr>
        <sz val="9"/>
        <color theme="1" tint="0.34998626667073579"/>
        <rFont val="Calibri"/>
        <family val="2"/>
      </rPr>
      <t>→ Objectivation</t>
    </r>
  </si>
  <si>
    <t>Améliorer les liens techniques sur la gestion des plantes invasives (expertise technique, circulation d'informations)</t>
  </si>
  <si>
    <t>Gouvernance</t>
  </si>
  <si>
    <t>Eau de qualité à consommer d'où implication des syndicats d'eau</t>
  </si>
  <si>
    <r>
      <t xml:space="preserve">Amélioration de la communication entre structure porteuse du SAGE et les maîtres d'ouvrages locaux (syndicats notamment)
(transmission par les élus délégués aux communes (faire circuler les informations)
</t>
    </r>
    <r>
      <rPr>
        <sz val="9"/>
        <color theme="1" tint="0.34998626667073579"/>
        <rFont val="Calibri"/>
        <family val="2"/>
      </rPr>
      <t>→ outils de communication "prémâchés" du SAGE à destination plus locale (particuliers)</t>
    </r>
  </si>
  <si>
    <t>Plus grande communication, animation de la part du SAGE</t>
  </si>
  <si>
    <t>Enjeu n° 4 : donner une réelle portée réglementaire au SAGE - Définition des règles contrôles</t>
  </si>
  <si>
    <t>Usages</t>
  </si>
  <si>
    <t>x</t>
  </si>
  <si>
    <t>GESTION DES EAUX PLUVIALES</t>
  </si>
  <si>
    <t>Traiter les eaux résiduaires des voiries (notamment se donner les moyens de faire face au problème du bénéfice de l'antériorité par rapprt à la loi sur l'eau)
Ex : sur le  cours du Rhonne et de l'Orne Champenoise</t>
  </si>
  <si>
    <t>PESTICIDES 
(PARTICULIERS ET COLLECTIVITES)</t>
  </si>
  <si>
    <t>Accompagner la conversion à l'agriculture biologique</t>
  </si>
  <si>
    <t>Appliquer une charte de gestion des vannages (pour ouverture concomitante) conformément au code de l'environnement
→ lutte contre les inondations
→ continuité sédimentaire ?</t>
  </si>
  <si>
    <t>Instaurer une tarification sociale de l'eau suivant le volume utilisé : barème progressif (vigilance sur les usages professionnels)</t>
  </si>
  <si>
    <t>TETES DE BASSIN-VERSANT (SOURCES)</t>
  </si>
  <si>
    <t>Détecter les résidus médicamenteux, colles, nanoparticules</t>
  </si>
  <si>
    <t>Préserver les cours d'eau</t>
  </si>
  <si>
    <t xml:space="preserve">Acquérir le foncier des zones humides à enjeux (par les collectivités ?) tout en assurant l'entretien pérenne de ces zones </t>
  </si>
  <si>
    <t>Soutenir le bocage (haies) en lien avec la valorisation du bois (développement d'une filière d'agroforesterie)</t>
  </si>
  <si>
    <t>Limiter l'imperméabilisation</t>
  </si>
  <si>
    <t>Maintenir et favoriser les systèmes compatibles avec la préservation qualitative de la ressource en eau (systèmes herbagers, …) 
--&gt; Accompagner les agriculteurs en installation</t>
  </si>
  <si>
    <t>ECONOMIE D'EAU</t>
  </si>
  <si>
    <t>Encourager les économies d’eau (tous usagers)</t>
  </si>
  <si>
    <t>Inciter et faciliter la réutilisation des eaux de pluies des toitures, notamment dans les écoquartiers, pour les usages intérieurs (toilettes, lave-linge) et  extérieurs (jardin, voiture)</t>
  </si>
  <si>
    <t>Soutenir la production biologique (par exemple en aidant à la structuration de la filière - restauration collective…)</t>
  </si>
  <si>
    <t>Couvrir l'ensemble des communes concernées par le risque d'inondation par un PPRI</t>
  </si>
  <si>
    <t>Assurer un lien fort entre SAGE et SCOT</t>
  </si>
  <si>
    <t>Entretenir une infrastructure suffisante en haie et ripisylve</t>
  </si>
  <si>
    <t>Inciter et replanter de nouvelles haies (programme volontaire) aux endroits où elles sont bénéfiques vis-à-vis de l'agriculture et de la ressource en eau (en limite de parcelle remembrée par exemple)</t>
  </si>
  <si>
    <t>Améliorer la connaissance sur les rejets associés à la navigation : impacts et solutions possibles (particuliers et professionnels)</t>
  </si>
  <si>
    <t>Adapter les cultures aux conditions pédo-climatiques et aux capacités de rétention des sols (aspect quantitatif)</t>
  </si>
  <si>
    <t>Accompagner les agriculteurs dans la mise en œuvre de techniques respectueuses de l'environnement</t>
  </si>
  <si>
    <t>Imposer des restrictions pour la création de nouveaux plans d'eau de loisirs (en fonction de la densité)</t>
  </si>
  <si>
    <t>Pour les plans d'eau alimentés par un cours d'eau (loisirs, pisciculture...), les déconnecter de ce cours d'eau lors des périodes d'étiage (peut-être à sectoriser sur le bassin versant)</t>
  </si>
  <si>
    <t>Renaturer les cours d'eau au niveau de leur source (têtes de bassin versant), sur des secteurs prioritaires et à titre expérimental, et permettant ainsi de jouer sur tous les aspects : qualité, quantité, et primordial vis-à-vis du risque d'inondation</t>
  </si>
  <si>
    <t>ETUDE, COMMUNICATION ET SENSIBILISATION</t>
  </si>
  <si>
    <t>PRELEVEMENTS</t>
  </si>
  <si>
    <t>Informer sur la qualité des eaux de puits</t>
  </si>
  <si>
    <t>Imposer la gestion des eaux pluviales des zones imperméabilisées existantes (voirie, zone urbaine, carrière) qui ne font l'objet d'aucun traitement (quantitatif ou qualitatif), quelle que soit leur superficie (au-dessus du seuil réglementaire "Loi sur l'Eau" de 1 ha, et en deçà)
&gt; Exemple : cours d'eau du Rhonne et de l'Orne Champenoise sur lesquels des travaux réalisés auparavant (antériorité à la"Loi sur l'Eau") n'ont pas associé la gestion des eaux pluviales, et impliquent aujourd'hui des problèmes de surcreusement du lit</t>
  </si>
  <si>
    <t>Elargir le réseau de suivi des pesticides, et le nombre de molécules détectées</t>
  </si>
  <si>
    <t>Réduire la vulnérabilité aux inondations par le biais des documents d'urbanisme</t>
  </si>
  <si>
    <t>Encadrer les implantations de peupleraies par rapport aux milieux aquatiques</t>
  </si>
  <si>
    <t>ESPECES INVASIVES AQUATIQUES</t>
  </si>
  <si>
    <t>Entretenir les cours d'eau</t>
  </si>
  <si>
    <t>Restaurer (hydromorphologie) les cours d'eau</t>
  </si>
  <si>
    <t>IIBS</t>
  </si>
  <si>
    <t>Etendue géographique possible</t>
  </si>
  <si>
    <t>Faisabilité</t>
  </si>
  <si>
    <r>
      <t xml:space="preserve">Portée de la mesure :
</t>
    </r>
    <r>
      <rPr>
        <sz val="10"/>
        <color theme="0"/>
        <rFont val="Calibri"/>
        <family val="2"/>
        <scheme val="minor"/>
      </rPr>
      <t>Réglementaire
Opérationnelle
ou Etude</t>
    </r>
  </si>
  <si>
    <t>Calcul</t>
  </si>
  <si>
    <t>Milieux / Biodiversité</t>
  </si>
  <si>
    <t>Faisabilité technique et financière</t>
  </si>
  <si>
    <t>Acceptation par le public cible</t>
  </si>
  <si>
    <t>Créer des partenariats avec les agriculteurs pour le maintien et l'entretien des zones humides à enjeux (bail environnemental ? Prix de location des terres plus faible, adapté en fonction des contraintes d'entretien?…)</t>
  </si>
  <si>
    <t>NUMERO MESURE FINAL</t>
  </si>
  <si>
    <t>8</t>
  </si>
  <si>
    <t>22</t>
  </si>
  <si>
    <t>+</t>
  </si>
  <si>
    <t>Qualité ressource</t>
  </si>
  <si>
    <t>Quantité ressource</t>
  </si>
  <si>
    <t>++</t>
  </si>
  <si>
    <t>+/-</t>
  </si>
  <si>
    <t>+++</t>
  </si>
  <si>
    <t>Lien avec dispositions du SDAGE LB 2016-2021</t>
  </si>
  <si>
    <t>xxx</t>
  </si>
  <si>
    <t>Opérationnelle</t>
  </si>
  <si>
    <t>xx</t>
  </si>
  <si>
    <t>Etude</t>
  </si>
  <si>
    <t>Opérationnelle / Etude</t>
  </si>
  <si>
    <t>Réglementaire</t>
  </si>
  <si>
    <t>-</t>
  </si>
  <si>
    <t>Opérationnelle / Réglementaire</t>
  </si>
  <si>
    <t>Territoire du SAGE</t>
  </si>
  <si>
    <t>Communes concernées par le risque d'inondation</t>
  </si>
  <si>
    <t>Améliorer le suivi quantitatif et qualitatif des forages domestiques (hors prélèvements déclarés)</t>
  </si>
  <si>
    <t>A savoir si cette mesure s'applique sur l'ensemble du territoire du SAGE, ou bien si elle concerne plus particulièrement un secteur cible</t>
  </si>
  <si>
    <t>Lien avec les dispositions du SDAGE Loire-Bretagne</t>
  </si>
  <si>
    <t>Impact positif ou négatif possible</t>
  </si>
  <si>
    <t>Impact positif plus ou moins fort</t>
  </si>
  <si>
    <t>forte (facile à mettre en œuvre / bonne acceptation)</t>
  </si>
  <si>
    <t>moyenne</t>
  </si>
  <si>
    <t>faible (difficile à mettre en œuvre / peu acceptée)</t>
  </si>
  <si>
    <t>A savoir si la mesure peut s'appliquer en l'imposant réglementairement, ou si elle est de l'ordre de la mise en œuvre opérationnelle, voire relève d'une étude</t>
  </si>
  <si>
    <t>Légende :</t>
  </si>
  <si>
    <t>NODU</t>
  </si>
  <si>
    <t>Loi Labbé</t>
  </si>
  <si>
    <t>Définitions / Glossaire :</t>
  </si>
  <si>
    <t>Réseau DEPHY</t>
  </si>
  <si>
    <t>TCS</t>
  </si>
  <si>
    <t>SDAGE LB</t>
  </si>
  <si>
    <t>Schéma Directeur d'Aménagement et de Gestion des eaux du bassin Loire-Bretagne (version 2009-2015 en révision pour 2016-2021)</t>
  </si>
  <si>
    <t xml:space="preserve">SAGE </t>
  </si>
  <si>
    <t>Schéma d'Aménagement et de Gestion des Eaux</t>
  </si>
  <si>
    <t>AAC</t>
  </si>
  <si>
    <t>Aire d'Alimentation de Captages (périmètre intégrant l'ensemble des eaux qui alimentent le captage, plus vaste que le périmètre réglementé "rapproché")</t>
  </si>
  <si>
    <t>Institution Interdépartementale du Bassin de la Sarthe, structure porteuse des 3 SAGE : Sarthe amont, Sarthe aval, Huisne</t>
  </si>
  <si>
    <t>PPRI</t>
  </si>
  <si>
    <t>PCS</t>
  </si>
  <si>
    <t>Continuité écologique</t>
  </si>
  <si>
    <t>Taux d'étagement</t>
  </si>
  <si>
    <t>CTMA</t>
  </si>
  <si>
    <t>IPR</t>
  </si>
  <si>
    <t>Tête de bassin versant</t>
  </si>
  <si>
    <t>Inventaire pédologique de zones humides</t>
  </si>
  <si>
    <t>Haie efficace</t>
  </si>
  <si>
    <t>Haie dont la localisation et l'orientation (face au vent, perpendiculairement à la pente) lui confèrent un rôle de lutte contre l'érosion et indirectement contre la pollution des eaux des cours d'eau</t>
  </si>
  <si>
    <t>FREDON</t>
  </si>
  <si>
    <t>FDGDON</t>
  </si>
  <si>
    <t>Fédération Départementale des Groupements de Défense contre les Organismes Nuisibles</t>
  </si>
  <si>
    <t>Fédération Régionale de Défense contre les Organismes Nuisibles</t>
  </si>
  <si>
    <t>SIAEP</t>
  </si>
  <si>
    <t>SEQ-EAU</t>
  </si>
  <si>
    <t>ARS</t>
  </si>
  <si>
    <t>SCOT</t>
  </si>
  <si>
    <t>GEMAPI</t>
  </si>
  <si>
    <t>Agence Régionale de la Santé</t>
  </si>
  <si>
    <t>Schéma de COhérence Territorial (document de planification d'urbanisme à l'échelle de plusieurs communes, ou de groupement de communes)</t>
  </si>
  <si>
    <t>Gestion des Milieux Aquatiques et Protection des Inondations (Compétence qui fait l'objet d'une transfert aux communes par le biais de la loi du 27 janvier 2014 de modernisation de l'action publique territoriale et d'affirmation des métropoles "loi MAPTAM")</t>
  </si>
  <si>
    <t>Syndicat Intercommunal d'Assainissement et d'Eau Potable</t>
  </si>
  <si>
    <t>Système d'évaluation de la qualité de l'eau des cours d'eau (donne des valeurs seuils de qualité par paramètre)</t>
  </si>
  <si>
    <t>Technique Culturale Simplifiée, ou Technique de Conservation des Sols (méthodes de travail limitant le travail du sol par adaptation aux conditions pédo-climatiques)</t>
  </si>
  <si>
    <t>Plan Communal de Sauvegarde (donne les consignes à suivre en cas d'inondation --&gt; gestion de crise)</t>
  </si>
  <si>
    <t>Plan de Prévention du Risque d'Inondation</t>
  </si>
  <si>
    <t>La continuité écologique, pour les milieux aquatiques, se définit à la fois par la circulation des espèces et par le bon déroulement du transport des sédiments.</t>
  </si>
  <si>
    <t>Contrat Territorial Milieux Aquatiques</t>
  </si>
  <si>
    <t>Sondages des sols à l'aide d'un outil nommé tarrière, les traces d'hydromorphie étant l'indicateur principal de zone humide</t>
  </si>
  <si>
    <t xml:space="preserve">Nombre de Doses Unités, correspond à un nombre de traitements « moyens » appliqués annuellement sur l’ensemble des cultures, à l’échelle nationale. Il est calculé à partirdes données de vente des distributeurs de produits phytopharmaceutiques </t>
  </si>
  <si>
    <t>Réseau national qui compte 1 900 fermes expériementales engagées pour la réduction de l'utilisation des pesticides en mettant en place sur leur exploitation, des techniques et systèmes économes en produits phytosanitaires (dans le cadre du programme Ecophyto)</t>
  </si>
  <si>
    <t>Résultat du calcul "somme des hauteurs de chutes artificielles" divisée par la" dénivellation naturelle" (permet d'évaluer sur un cours d'eau la perte de pente naturelle liée à la présence des ouvrages transversaux)</t>
  </si>
  <si>
    <t>Partie amont des bassins versants, et par extension tronçon amont des cours d'eau</t>
  </si>
  <si>
    <t>31 a</t>
  </si>
  <si>
    <t>31 b</t>
  </si>
  <si>
    <t>Intégrer les ouvrages de protection contre les inondations dans une approche globale amont/aval, à l'échelle du bassin versant</t>
  </si>
  <si>
    <t>Réaliser un inventaire des cours d'eau (jusqu'aux sources)</t>
  </si>
  <si>
    <t>Etablir des éléments de méthodes de gestion et d'aménagement des ouvrages sur cours d'eau, pour améliorer la continuité écologique (bon état biologique) en veillant à l'analyse des ouvrages au cas par cas</t>
  </si>
  <si>
    <t>Promouvoir les nouvelles techniques de production agricoles validées dans les  réseaux DEPHY, voire d'autres réseaux existants (agriculture de conservation, agroforesterie, agriculture écologiquement intensive, TCS…)</t>
  </si>
  <si>
    <t>Indice Poisson Rivière (permet de caractériser la qualité d'un cours d'eau vis-à-vis des espèces piscicoles et de leurs habitats</t>
  </si>
  <si>
    <t xml:space="preserve">Loi visant l'interdiction des usages de pesticides, au 1er janvier 2017 pour les collectivités, et au 1er janvier 2019 pour les non-professionnels </t>
  </si>
  <si>
    <t>A noter que le projet de SDAGE 2016-2021 vient d'être approuvé (5 novembre 2015) et n'était pas encore mis en ligne au moment de la pré-validation en bureau de CLE
--&gt; sera complété au stade de la Stratégie</t>
  </si>
  <si>
    <t>Réaliser un inventaire quantitatif et qualitatif des haies, (en précisant notamment les "haies efficaces" pour l'eau et contre l'érosion par rapport à la rupture de pente) à l'échelle du bassin Sarthe aval (Etude exhaustive? Etat des lieux ?)</t>
  </si>
  <si>
    <t>32a</t>
  </si>
  <si>
    <t>Inventorier les zones d'expansion des crues (comprenant notamment les zones humides et les têtes de bassin versant)</t>
  </si>
  <si>
    <t>32b</t>
  </si>
  <si>
    <t>32c</t>
  </si>
  <si>
    <t>Préserver les zones d'expansion des crues, par exemple en indemnisant les agriculteurs pour conserver ces zones</t>
  </si>
  <si>
    <t>Restaurer les connexions entre les zones d'expansion des crues et les cours d'eau</t>
  </si>
  <si>
    <t>Définir une méthode d'inventaires des haies homogène pour l'ensemble du territoire</t>
  </si>
  <si>
    <t>55a</t>
  </si>
  <si>
    <t>55b</t>
  </si>
  <si>
    <t>55c</t>
  </si>
  <si>
    <t>AMELIORATION DE LA CONNAISSANCE DE LA QUALITE DE L'EAU</t>
  </si>
  <si>
    <t>N° de la disposition</t>
  </si>
  <si>
    <t>7C-5</t>
  </si>
  <si>
    <t>Détermination des volumes préleables</t>
  </si>
  <si>
    <t>14B-2</t>
  </si>
  <si>
    <t>Inventaire des zones humides
Protection dans les documents d'urbanisme</t>
  </si>
  <si>
    <t>8A-2</t>
  </si>
  <si>
    <t>Plan d'actions de préservation et de gestion des zones humides</t>
  </si>
  <si>
    <t>14B-4</t>
  </si>
  <si>
    <t>Volet "culture du risque d'inondation"</t>
  </si>
  <si>
    <t>1B-2</t>
  </si>
  <si>
    <t>Identification  des zones d'écoulements préférentiels des crues en lit majeur</t>
  </si>
  <si>
    <t>Description de la disposition</t>
  </si>
  <si>
    <t>1B-1
1B-4</t>
  </si>
  <si>
    <t>Nouveaux ouvrages de protection contre les crues</t>
  </si>
  <si>
    <t>Restauration des zones de mobilité du lit mineur</t>
  </si>
  <si>
    <t>1B-5</t>
  </si>
  <si>
    <t>Entretien  de manière à ne pas relever les lignes d'eau en crue dans les secteurs urbanisés</t>
  </si>
  <si>
    <t>1B</t>
  </si>
  <si>
    <t>Préserver les capacités d'écoulement et les zones d'expansion des crues</t>
  </si>
  <si>
    <t>1C-2</t>
  </si>
  <si>
    <t>Plan d'actions à intégrer dans le PAGD du SAGE, précisant les mesures pour une restauration durable des hydrosystèmes</t>
  </si>
  <si>
    <t>1C-4</t>
  </si>
  <si>
    <t>Dans les secteurs à risque fort d'érosion (cf. carte du SDAGE), le SAGE peut identifier des zones d'actions</t>
  </si>
  <si>
    <t>Masses d'eau ciblées à enjeu d'érosion fort par le SDAGE : Orne Champenoise, Bujerie, Mare-Boisseau</t>
  </si>
  <si>
    <t>1D-3</t>
  </si>
  <si>
    <t>1A</t>
  </si>
  <si>
    <t>Prévenir de toute nouvelle dégradation</t>
  </si>
  <si>
    <t>1D-4</t>
  </si>
  <si>
    <t>Le SAGE peut, pour mesurer l'avancement des démarches, suivre l'évolution du taux de fractionnement des milieux</t>
  </si>
  <si>
    <t>1E-1
1E-2
1E-3</t>
  </si>
  <si>
    <t>La création de plans d'eau doit justifier d'un intérêt économique et/ou collectif, est interdit sur certaines zones, et doit répondre à plusieurs critères</t>
  </si>
  <si>
    <t>2C-1</t>
  </si>
  <si>
    <t>Lien avec dispositions du 
SDAGE LB 2016-2021</t>
  </si>
  <si>
    <t>Mesures d'incitation aux changements de l'occupation  du sol - animation, sensibilisation</t>
  </si>
  <si>
    <t>2D</t>
  </si>
  <si>
    <t>Améliorer la connaissance - Réduire la pollution par les nitrates</t>
  </si>
  <si>
    <t>3B-3</t>
  </si>
  <si>
    <t>Rejet de tout nouveau drainage via un bassin tampon ou équivalent</t>
  </si>
  <si>
    <t>3D-1</t>
  </si>
  <si>
    <t>Réutiliser les eaux de ruissellement pour certaines activités domestiques et industrielles</t>
  </si>
  <si>
    <t>Limiter l'imperméabilisation, dans chaque projet, et via les documents d'urbanisme</t>
  </si>
  <si>
    <t>Faire appel aux techniques alternatives au  "tout tuyau", favoriser l'infiltration et le piégeage à la parcelle</t>
  </si>
  <si>
    <t>Rejets opérés dans le respect des débits acceptables par les réseaux et les milieux
Traiter la pollution des rejets d'eaux pluviales</t>
  </si>
  <si>
    <t xml:space="preserve">
3D-2
3D-3
</t>
  </si>
  <si>
    <t xml:space="preserve">
3D-2
3D-3
</t>
  </si>
  <si>
    <t>4A-3</t>
  </si>
  <si>
    <t>Mesures d'incitation aux changements de pratique pour réduire les pesticides àprioriser sur les aires de captages prioritaires</t>
  </si>
  <si>
    <t>Territoire du SAGE
+ accentuer sur les 6 captages Grenelle</t>
  </si>
  <si>
    <t>Plan de réduction et de maîtrise de l'usage des pesticides
Promouvoir des méthodes sans pesticides auprès des collectivités</t>
  </si>
  <si>
    <t xml:space="preserve">4A-2
4C
</t>
  </si>
  <si>
    <t>4E</t>
  </si>
  <si>
    <t>Accompagner les particuliers  pour supprimer l'usage pesticides</t>
  </si>
  <si>
    <t>4F</t>
  </si>
  <si>
    <t>Améliorer la connaissance vis-à-vis des pesticides</t>
  </si>
  <si>
    <t>5A</t>
  </si>
  <si>
    <t>Acquisition et diffusion de la connaissance des substances dangereuses</t>
  </si>
  <si>
    <t>Possibilité d'interdiction de certaines molécules de pesticides par le préfet
Mise en place d'un plan d'actions par le SAGE
Changements de pratiques agricoles sur les AAC
Lutte contre les pollutions nitrates et pesticides dans les AAC</t>
  </si>
  <si>
    <t xml:space="preserve">4A-1
4A-2
4A-3
6C-1
</t>
  </si>
  <si>
    <t>5A
6G</t>
  </si>
  <si>
    <t>Acquisition et diffusion de la connaissance des substances dangereuses
Mieux connaître les micropolluants</t>
  </si>
  <si>
    <t xml:space="preserve">8E-1
8A-1
</t>
  </si>
  <si>
    <t>6 captages Grenelle au sein du territoire du SAGE</t>
  </si>
  <si>
    <t>Examen au cas par cas sur l'opportunité de maintien de l'ouvrage
Bassin de la Sarthe ciblé pour un traitement coordonné des ouvrages, vis-à-vis du plan de gestion anguille</t>
  </si>
  <si>
    <t xml:space="preserve">1D-1
9A-3
</t>
  </si>
  <si>
    <t>9D-1</t>
  </si>
  <si>
    <t>Opérations de sensibilisation par les gestionaires des milieux aquatiques sur les espèces envahissantes</t>
  </si>
  <si>
    <t>11B-1</t>
  </si>
  <si>
    <t>Sensibilisation sur l'intérêt de préservation des têtes de bassin versant par la CLE ou les acteurs publics de l'eau</t>
  </si>
  <si>
    <t>11A-2</t>
  </si>
  <si>
    <t>Hiérarchisation et action sur les têtes de bassin versant, par le SAGE</t>
  </si>
  <si>
    <t>12C-1</t>
  </si>
  <si>
    <t>Associer la CLE à l'élaboration des documents d'urbanisme, et inversement associer les instances de planification pour l'élaboration des SAGE</t>
  </si>
  <si>
    <t>La CLE participe à l'élaboration de contrats territoriaux
Assurer la compétence GEMAPI</t>
  </si>
  <si>
    <t xml:space="preserve">12B-1
12E-1
</t>
  </si>
  <si>
    <t xml:space="preserve">Volets "pédagogique" et "information - communication" du SAGE </t>
  </si>
  <si>
    <t>14C-2</t>
  </si>
  <si>
    <t>Communication au public via le RPQS</t>
  </si>
  <si>
    <t>Communes et leurs groupements</t>
  </si>
  <si>
    <t>Structure porteuse du SAGE, communes et leurs groupements</t>
  </si>
  <si>
    <t>Communes et leurs groupements, Propriétaires</t>
  </si>
  <si>
    <t>Structure porteuse du SAGE</t>
  </si>
  <si>
    <t>Structure porteuse du SAGE, Communes et leurs groupements</t>
  </si>
  <si>
    <t>Communes et leurs groupements, Services de l'Etat</t>
  </si>
  <si>
    <t>Coût unitaire : 330 €HT par analyse physico-chimique
Quantité : 12 prélèvements /an sur les 4 masses d'eau non étudiées</t>
  </si>
  <si>
    <t>Coût de l'action sur les 6 ans de mise en œuvre
(hors taxe)</t>
  </si>
  <si>
    <t>330*4*12*6</t>
  </si>
  <si>
    <t>6*10 000</t>
  </si>
  <si>
    <t>3*10 000</t>
  </si>
  <si>
    <t>1*10 000</t>
  </si>
  <si>
    <t>_</t>
  </si>
  <si>
    <t>Coût unitaire : 600 €HT par analyse pour la totalité des substances ciblées à la DCE
Quantité : 2 prélèvements /an sur 10 masses d'eau supplémentaires</t>
  </si>
  <si>
    <t>2*10*600</t>
  </si>
  <si>
    <t>Manque d'information pour chiffrer</t>
  </si>
  <si>
    <t>Etude sur l'usage navigation, basée sur 1 mois d'étude  (1 mois d'étude estimé à environ 10 000 €HT)</t>
  </si>
  <si>
    <t>Etude sur l'ensemble des 91 industries du territoire, soit environ 3 mois d'étude bibliographique (1 mois d'étude estimé à environ 10 000 €HT)</t>
  </si>
  <si>
    <t>5 PPRI couvrant 5 communes chacun à 75 000 €HT et les 8 autres communes à étude hydraulique de 20 000 €HT</t>
  </si>
  <si>
    <t>Sur 93 communes concernées par le risque d'inondation, 33 ne sont pas couvertes par un PPRI.
Coût unitaire pour un PPRI de grande échelle (englobant plusieurs communes concernées par le même risque d'inondation) : entre 50 000 et 100 000 €HT
Coût unitaire pour une étude hydraulique à l'échelle d'une seule commune : 20 000 €HT</t>
  </si>
  <si>
    <t>Sur 93 communes concernées par le risque d'inondation, il reste 6 communes sans PCS.
Coût unitaire d'un PCS : environ 10 000  €HT</t>
  </si>
  <si>
    <t>Coût unitaire : 15 €HT/ml (coût moyen suivant les actions, reméandrage, restauration lourde, …)
Hypothèse de calcul : restauration de 10 kml de cours d'eau par an  sur les 6 années de mise en œuvre du SAGE</t>
  </si>
  <si>
    <t>15*10*6</t>
  </si>
  <si>
    <t>Coût moyen d'entretien au mètre linéaire : 500 à 1000  €HT /ml
Hypothèse d'enretien de 5 km /an sur les 6 ans de mise en œuvre du SAGE</t>
  </si>
  <si>
    <t>750*5*6</t>
  </si>
  <si>
    <t>250*246</t>
  </si>
  <si>
    <t>Coût d'inventaire de 250  €HT /ouvrage, pour 246 ouvrages recensés sur le territoire du SAGE (dont 47 prioritaires Grenelle)</t>
  </si>
  <si>
    <t>Etude spécifique pour définir un programme de préservation et de gestion des zones de têtes de bassins versants
Coût estimé : 50 000 € HT</t>
  </si>
  <si>
    <t xml:space="preserve">Etude de compilation des méthodes d'inventaires, et de communication, estimée à 10 000  € HT </t>
  </si>
  <si>
    <t>Coût unitaire : 15 €HT / mètre linéaire créé
Hypothèse de calcul : 20 000 ml de haies/talus/fossés recréés sur les 6 années de mise en œuvre du SAGE</t>
  </si>
  <si>
    <t>15*20 000</t>
  </si>
  <si>
    <t>Etude spécifique comprise entre 20 000 et 50 000  €HT selon la superficie</t>
  </si>
  <si>
    <t>Secteur prioritaire à définir ? En fonction des résultats de l'EVP</t>
  </si>
  <si>
    <t xml:space="preserve">Accompagner les particuliers dans la mise en place de la Loi Labbé (charte jardiner au naturel…) (interdiction pour 2019) et suivre l'évolution de l'usage des molécules en NODU </t>
  </si>
  <si>
    <r>
      <t xml:space="preserve">Traiter les eaux pluviales au niveau quantitatif (type bassin de rétention) et qualitatif (équipement adapté à la pollution potentielle, de type séparateur à hydrocarbures), </t>
    </r>
    <r>
      <rPr>
        <u/>
        <sz val="9"/>
        <rFont val="Calibri"/>
        <family val="2"/>
        <scheme val="minor"/>
      </rPr>
      <t>pour toute nouvelle imperméabilisation</t>
    </r>
    <r>
      <rPr>
        <sz val="9"/>
        <rFont val="Calibri"/>
        <family val="2"/>
        <scheme val="minor"/>
      </rPr>
      <t xml:space="preserve"> (voirie, zone urbaine, carrière, mais aussi zone d'habitation), et ceci quelle que soit la superficie (en-deçà du seuil réglementaire "Loi sur l'Eau" qui est de 1 ha)</t>
    </r>
  </si>
  <si>
    <t>Améliorer la prévention sur le risque d'inondation en général, notamment en développant une culture du risque, à visée de l'ensemble des populations, celles qui subissent  et qui génèrent les risques --&gt; solidarité amont/aval</t>
  </si>
  <si>
    <t>Améliorer la gestion de crise (par exemple en établissant un PCS sur l'ensemble des communes concernées par le risque d'inondation)</t>
  </si>
  <si>
    <t>Réaliser un inventaire des plans d'eau existants avec leurs caractéristiques (usages, connexion avec cours d'eau)</t>
  </si>
  <si>
    <t>Réaliser des inventaires pédologiques des zones humides dans les zones à urbaniser, dans le cadre des documents d'urbanisme</t>
  </si>
  <si>
    <r>
      <rPr>
        <u/>
        <sz val="9"/>
        <rFont val="Calibri"/>
        <family val="2"/>
        <scheme val="minor"/>
      </rPr>
      <t>GEMAPI</t>
    </r>
    <r>
      <rPr>
        <sz val="9"/>
        <rFont val="Calibri"/>
        <family val="2"/>
        <scheme val="minor"/>
      </rPr>
      <t xml:space="preserve"> : Territoire du SAGE
</t>
    </r>
    <r>
      <rPr>
        <u/>
        <sz val="9"/>
        <rFont val="Calibri"/>
        <family val="2"/>
        <scheme val="minor"/>
      </rPr>
      <t>CT</t>
    </r>
    <r>
      <rPr>
        <sz val="9"/>
        <rFont val="Calibri"/>
        <family val="2"/>
        <scheme val="minor"/>
      </rPr>
      <t xml:space="preserve"> : masses d'eau de la Voutonne et du Piron</t>
    </r>
  </si>
  <si>
    <t>Maîtrise d'ouvrage potentielle (partenaire éventuel)</t>
  </si>
  <si>
    <t>Structure porteuse du SAGE, Communes et leurs groupements (CPIE)</t>
  </si>
  <si>
    <t>Structure porteuse du SAGE, Groupements de communes (CPIE)</t>
  </si>
  <si>
    <t xml:space="preserve">Accompagner les collectivités dans le recours aux méthodes alternatives aux pesticides en application de la loi Labbé (interdiction pour 2017) et suivre l'évolution de l'usage des molécules en NODU </t>
  </si>
  <si>
    <t>Communes et leurs groupements, Organisations professionnelles agricoles</t>
  </si>
  <si>
    <t>Etude déjà lancée début 2016, en parallèle de la phase "stratégie" pour un montant d'environ 83 200 €HT</t>
  </si>
  <si>
    <t>Accompagner la mise en œuvre des techniques alternatives de gestion des eaux pluviales (notamment promouvoir l'infiltration à la parcelle)</t>
  </si>
  <si>
    <t>Etat</t>
  </si>
  <si>
    <t>Accompagner (par l’IIBS) les maîtres d’ouvrage locaux, dans la mise en œuvre de la compétence GEMAPI, et pour l'émergence de contrats territoriaux, notamment pour coubrir l'ensemble des zones orphelines</t>
  </si>
  <si>
    <t>Assurer le suivi des actions de restauration des cours d'eau, et communiquer sur les résultats (notamment ceux réalisés dans le cadre des programmes opérationnels de restauration)</t>
  </si>
  <si>
    <t>Territoire du SAGE, et notamment les cours d'eau faisant l'objet d'un programmes opérationnels de restauration</t>
  </si>
  <si>
    <t>Territoire du SAGE, et notamment les cours d'eau non concernées par un programme opérationnel de restauration</t>
  </si>
  <si>
    <t>Communiquer auprès des propriétaires à l'aide d'un guide de gestion des zones humides</t>
  </si>
  <si>
    <t>Communes et leurs groupements, Propriétaires exploitants</t>
  </si>
  <si>
    <t>Bénéficier du rôle central des élus délégués, notamment ceux participant au SAGE, pour communiquer au sein de chaque commune, sur la base de documents élaborés par la CLE</t>
  </si>
  <si>
    <t>Inventaires des cours d'eau (en plus des zones humides) : 2 500  €HT /commune, pour 192 communes sur le territoire</t>
  </si>
  <si>
    <t>192*2 500</t>
  </si>
  <si>
    <t>2 000*192</t>
  </si>
  <si>
    <t>Inventaires des plans d'eau : 2 00  €HT /commune, pour 192 communes sur le territoire</t>
  </si>
  <si>
    <t>Coût unitaire : 5 000 € HT / inventaire communal
Quantité : 192 communes concernées</t>
  </si>
  <si>
    <t>5 000*192</t>
  </si>
  <si>
    <t>Coût unitaire : 2 500 € HT / inventaire communal
Quantité : 192 communes concernées</t>
  </si>
  <si>
    <t>2 500*192</t>
  </si>
  <si>
    <t>MESURES</t>
  </si>
  <si>
    <t>Niveau d'ambition des scénarios constrastés  (ambition croissante de 1 à 3)</t>
  </si>
  <si>
    <t>intéressante mais difficile à mettre en œuvre (rôle de police ?) -&gt; suppression</t>
  </si>
  <si>
    <r>
      <t xml:space="preserve">Améliorer la communication sur la qualité </t>
    </r>
    <r>
      <rPr>
        <sz val="9"/>
        <color rgb="FFFF0000"/>
        <rFont val="Calibri"/>
        <family val="2"/>
        <scheme val="minor"/>
      </rPr>
      <t>et la quantité</t>
    </r>
    <r>
      <rPr>
        <sz val="9"/>
        <rFont val="Calibri"/>
        <family val="2"/>
        <scheme val="minor"/>
      </rPr>
      <t xml:space="preserve"> de l'eau potable ; ex. code couleur uniformisé (risque de pression sur les SIAEP)
(Groupe de travail avec ARS sur la base du SEQ-Eau)</t>
    </r>
  </si>
  <si>
    <t>Intéressant mais peu prioritaire</t>
  </si>
  <si>
    <r>
      <t xml:space="preserve">Impliquer les syndicats d'eau potable dans le cadre de </t>
    </r>
    <r>
      <rPr>
        <sz val="9"/>
        <color rgb="FFFF0000"/>
        <rFont val="Calibri"/>
        <family val="2"/>
        <scheme val="minor"/>
      </rPr>
      <t>l'application et la révision</t>
    </r>
    <r>
      <rPr>
        <sz val="9"/>
        <rFont val="Calibri"/>
        <family val="2"/>
        <scheme val="minor"/>
      </rPr>
      <t xml:space="preserve"> du SAGE (aujourd'hui non représentés en tant que tels) </t>
    </r>
  </si>
  <si>
    <r>
      <t xml:space="preserve">Poursuivre la détection des nitrates et du phosphore (phosphore à mettre en lien avec l'assainissement), notamment </t>
    </r>
    <r>
      <rPr>
        <sz val="9"/>
        <color rgb="FFFF0000"/>
        <rFont val="Calibri"/>
        <family val="2"/>
        <scheme val="minor"/>
      </rPr>
      <t>en équipant toutes les masses d'eau du territoire de points de suivi</t>
    </r>
  </si>
  <si>
    <r>
      <t>Réaliser un inventaire des rejets industriels</t>
    </r>
    <r>
      <rPr>
        <sz val="9"/>
        <color rgb="FFFF0000"/>
        <rFont val="Calibri"/>
        <family val="2"/>
        <scheme val="minor"/>
      </rPr>
      <t xml:space="preserve"> et des particuliers</t>
    </r>
    <r>
      <rPr>
        <sz val="9"/>
        <rFont val="Calibri"/>
        <family val="2"/>
        <scheme val="minor"/>
      </rPr>
      <t xml:space="preserve"> (volumes ? substances ?) et process de traitement </t>
    </r>
    <r>
      <rPr>
        <sz val="9"/>
        <rFont val="Calibri"/>
        <family val="2"/>
      </rPr>
      <t>→ Objectivation</t>
    </r>
  </si>
  <si>
    <r>
      <rPr>
        <sz val="9"/>
        <color rgb="FFFF0000"/>
        <rFont val="Calibri"/>
        <family val="2"/>
        <scheme val="minor"/>
      </rPr>
      <t>Territoire du SAGE (et notamment l</t>
    </r>
    <r>
      <rPr>
        <sz val="9"/>
        <rFont val="Calibri"/>
        <family val="2"/>
        <scheme val="minor"/>
      </rPr>
      <t xml:space="preserve">es masses d'eau où il n'existe aucun point de surveillance :  Le Baraize, Le Pré-Long, Le Plessis, Le Cheffes) </t>
    </r>
  </si>
  <si>
    <r>
      <t xml:space="preserve">Communes et leurs groupements, </t>
    </r>
    <r>
      <rPr>
        <sz val="9"/>
        <color rgb="FFFF0000"/>
        <rFont val="Calibri"/>
        <family val="2"/>
        <scheme val="minor"/>
      </rPr>
      <t>Structures GEMAPI</t>
    </r>
  </si>
  <si>
    <r>
      <t xml:space="preserve">Structure porteuse du SAGE, Communes et leurs groupements, </t>
    </r>
    <r>
      <rPr>
        <sz val="9"/>
        <color rgb="FFFF0000"/>
        <rFont val="Calibri"/>
        <family val="2"/>
        <scheme val="minor"/>
      </rPr>
      <t>Structures GEMAPI</t>
    </r>
    <r>
      <rPr>
        <sz val="9"/>
        <color theme="1"/>
        <rFont val="Calibri"/>
        <family val="2"/>
        <scheme val="minor"/>
      </rPr>
      <t>, Agence de l'Eau</t>
    </r>
  </si>
  <si>
    <r>
      <t xml:space="preserve">Structure porteuse du SAGE, Communes et leurs groupements, </t>
    </r>
    <r>
      <rPr>
        <sz val="9"/>
        <color rgb="FFFF0000"/>
        <rFont val="Calibri"/>
        <family val="2"/>
        <scheme val="minor"/>
      </rPr>
      <t>Structures GEMAPI</t>
    </r>
  </si>
  <si>
    <r>
      <t xml:space="preserve">Structure porteuse du SAGE, Communes et leurs groupements, </t>
    </r>
    <r>
      <rPr>
        <sz val="9"/>
        <color rgb="FFFF0000"/>
        <rFont val="Calibri"/>
        <family val="2"/>
        <scheme val="minor"/>
      </rPr>
      <t>Structures GEMAPI</t>
    </r>
    <r>
      <rPr>
        <sz val="9"/>
        <color theme="1"/>
        <rFont val="Calibri"/>
        <family val="2"/>
        <scheme val="minor"/>
      </rPr>
      <t>, Propriétaires</t>
    </r>
  </si>
  <si>
    <r>
      <t xml:space="preserve">Structure porteuse du SAGE, </t>
    </r>
    <r>
      <rPr>
        <sz val="9"/>
        <color rgb="FFFF0000"/>
        <rFont val="Calibri"/>
        <family val="2"/>
        <scheme val="minor"/>
      </rPr>
      <t>Structures GEMAPI</t>
    </r>
  </si>
  <si>
    <t>Têtes de bassin-versant prioritaires</t>
  </si>
  <si>
    <t>A supprimer car remplacer par la carte des cours d'eau en cours par les DDT</t>
  </si>
  <si>
    <t>Analyse globale par ouvrage : usages, solutions techniques de restauration de la continuité, impacts, coûts, enjeux socio-économiques et patrimoniaux</t>
  </si>
  <si>
    <r>
      <t>Réaliser un état des lieux (état, usages, impacts)  des ouvrages sur les affluents de la Sarthe, notamment ceux non concernés par un programme opérationnel de restauration , à l'aide d'une grille multicritère préalablement définie
(</t>
    </r>
    <r>
      <rPr>
        <sz val="9"/>
        <color rgb="FFFF0000"/>
        <rFont val="Calibri"/>
        <family val="2"/>
        <scheme val="minor"/>
      </rPr>
      <t xml:space="preserve">en lien avec les études ouvrages de certains syndicats, et avec le groupe de travail micro-hydro </t>
    </r>
    <r>
      <rPr>
        <sz val="9"/>
        <rFont val="Calibri"/>
        <family val="2"/>
        <scheme val="minor"/>
      </rPr>
      <t>-potentiel hydroélectrique- du Pays de la vallée de la Sarthe)</t>
    </r>
  </si>
  <si>
    <t>Sensibiliser sur la continuité écologique</t>
  </si>
  <si>
    <t>Fusionner les deux mesures : Restaurer les cours d'eau, assurer le suivi de ces actions de restauration, et communiquer sur les résultats  (notamment ceux réalisés dans le cadre des programmes opérationnels de restauration)</t>
  </si>
  <si>
    <t>Structure porteuse du SAGE, Structures GEMAPI, Propriétaires</t>
  </si>
  <si>
    <r>
      <t xml:space="preserve">Structure porteuse du SAGE,  </t>
    </r>
    <r>
      <rPr>
        <sz val="9"/>
        <color rgb="FFFF0000"/>
        <rFont val="Calibri"/>
        <family val="2"/>
        <scheme val="minor"/>
      </rPr>
      <t>Structures GEMAPI</t>
    </r>
  </si>
  <si>
    <r>
      <t xml:space="preserve">Améliorer </t>
    </r>
    <r>
      <rPr>
        <sz val="9"/>
        <color rgb="FFFF0000"/>
        <rFont val="Calibri"/>
        <family val="2"/>
        <scheme val="minor"/>
      </rPr>
      <t>la mise en réseau</t>
    </r>
    <r>
      <rPr>
        <sz val="9"/>
        <rFont val="Calibri"/>
        <family val="2"/>
        <scheme val="minor"/>
      </rPr>
      <t xml:space="preserve"> sur la gestion des espèces invasives aquatiques (expertise technique, circulation d'informations), en impliquant la FREDON et la FDGDON,</t>
    </r>
    <r>
      <rPr>
        <sz val="9"/>
        <color rgb="FFFF0000"/>
        <rFont val="Calibri"/>
        <family val="2"/>
        <scheme val="minor"/>
      </rPr>
      <t xml:space="preserve"> et communiquer les retours d'expérience</t>
    </r>
  </si>
  <si>
    <r>
      <rPr>
        <sz val="9"/>
        <color rgb="FFFF0000"/>
        <rFont val="Calibri"/>
        <family val="2"/>
        <scheme val="minor"/>
      </rPr>
      <t xml:space="preserve">Structure porteuse du SAGE, </t>
    </r>
    <r>
      <rPr>
        <sz val="9"/>
        <color theme="1"/>
        <rFont val="Calibri"/>
        <family val="2"/>
        <scheme val="minor"/>
      </rPr>
      <t xml:space="preserve">Communes et leurs groupements, Propriétaires, </t>
    </r>
    <r>
      <rPr>
        <sz val="9"/>
        <color rgb="FFFF0000"/>
        <rFont val="Calibri"/>
        <family val="2"/>
        <scheme val="minor"/>
      </rPr>
      <t>Structures GEMAPI</t>
    </r>
  </si>
  <si>
    <r>
      <t xml:space="preserve">Définir une méthode </t>
    </r>
    <r>
      <rPr>
        <u/>
        <sz val="9"/>
        <rFont val="Calibri"/>
        <family val="2"/>
        <scheme val="minor"/>
      </rPr>
      <t>homogène</t>
    </r>
    <r>
      <rPr>
        <sz val="9"/>
        <rFont val="Calibri"/>
        <family val="2"/>
        <scheme val="minor"/>
      </rPr>
      <t xml:space="preserve"> de recensement des zones humides </t>
    </r>
    <r>
      <rPr>
        <sz val="9"/>
        <color rgb="FFFF0000"/>
        <rFont val="Calibri"/>
        <family val="2"/>
        <scheme val="minor"/>
      </rPr>
      <t>avec les SAGE voisins</t>
    </r>
    <r>
      <rPr>
        <sz val="9"/>
        <rFont val="Calibri"/>
        <family val="2"/>
        <scheme val="minor"/>
      </rPr>
      <t xml:space="preserve"> et différents partenaires, pour l'investigation au-delà des zones à urbaniser</t>
    </r>
  </si>
  <si>
    <t>interrogation sur l'objectif de cette mesure -&gt; à préciser ou supprimer</t>
  </si>
  <si>
    <r>
      <rPr>
        <sz val="9"/>
        <color rgb="FFFF0000"/>
        <rFont val="Calibri"/>
        <family val="2"/>
        <scheme val="minor"/>
      </rPr>
      <t>Zones à identifier en enjeux très forts</t>
    </r>
    <r>
      <rPr>
        <sz val="9"/>
        <color theme="1"/>
        <rFont val="Calibri"/>
        <family val="2"/>
        <scheme val="minor"/>
      </rPr>
      <t xml:space="preserve"> sur le territoire du SAGE</t>
    </r>
  </si>
  <si>
    <r>
      <t xml:space="preserve">Communes et leurs groupements, </t>
    </r>
    <r>
      <rPr>
        <sz val="9"/>
        <color rgb="FFFF0000"/>
        <rFont val="Calibri"/>
        <family val="2"/>
        <scheme val="minor"/>
      </rPr>
      <t>Structures GEMAPI, (CEN PdL)</t>
    </r>
  </si>
  <si>
    <t>Toutes les communes</t>
  </si>
  <si>
    <t>Remarque : toutes les communes doivent faire figurer les zones inondables au PLU</t>
  </si>
  <si>
    <r>
      <t xml:space="preserve">Communes et leurs groupements </t>
    </r>
    <r>
      <rPr>
        <sz val="9"/>
        <color rgb="FFFF0000"/>
        <rFont val="Calibri"/>
        <family val="2"/>
        <scheme val="minor"/>
      </rPr>
      <t>(sur un même BV)</t>
    </r>
  </si>
  <si>
    <r>
      <t xml:space="preserve">Structure porteuse du SAGE, Communes et leurs groupements  </t>
    </r>
    <r>
      <rPr>
        <sz val="9"/>
        <color rgb="FFFF0000"/>
        <rFont val="Calibri"/>
        <family val="2"/>
        <scheme val="minor"/>
      </rPr>
      <t>(sur un même BV)</t>
    </r>
  </si>
  <si>
    <r>
      <t xml:space="preserve">Communes et leurs groupements </t>
    </r>
    <r>
      <rPr>
        <sz val="9"/>
        <color rgb="FFFF0000"/>
        <rFont val="Calibri"/>
        <family val="2"/>
        <scheme val="minor"/>
      </rPr>
      <t xml:space="preserve"> (sur un même BV)</t>
    </r>
    <r>
      <rPr>
        <sz val="9"/>
        <color theme="1"/>
        <rFont val="Calibri"/>
        <family val="2"/>
        <scheme val="minor"/>
      </rPr>
      <t xml:space="preserve">, </t>
    </r>
    <r>
      <rPr>
        <sz val="9"/>
        <color rgb="FFFF0000"/>
        <rFont val="Calibri"/>
        <family val="2"/>
        <scheme val="minor"/>
      </rPr>
      <t>Structures GEMAPI</t>
    </r>
  </si>
  <si>
    <t>Interdire la construction d'ouvrages en remblai dans les zones d'expansion des crues (à l'exception des ouvrages de protection des crues)</t>
  </si>
  <si>
    <t>Proposition de nouvelle mesure</t>
  </si>
  <si>
    <r>
      <t xml:space="preserve">Sensibiliser sur le rôle des haies, </t>
    </r>
    <r>
      <rPr>
        <sz val="9"/>
        <color rgb="FFFF0000"/>
        <rFont val="Calibri"/>
        <family val="2"/>
        <scheme val="minor"/>
      </rPr>
      <t xml:space="preserve">et sur les corridors écologiques (trame Verte) </t>
    </r>
  </si>
  <si>
    <r>
      <t xml:space="preserve">Structure porteuse du SAGE </t>
    </r>
    <r>
      <rPr>
        <sz val="9"/>
        <color rgb="FFFF0000"/>
        <rFont val="Calibri"/>
        <family val="2"/>
        <scheme val="minor"/>
      </rPr>
      <t>(via les associations et journeaux locaux)</t>
    </r>
  </si>
  <si>
    <r>
      <t xml:space="preserve">Communes et leurs groupements, </t>
    </r>
    <r>
      <rPr>
        <sz val="9"/>
        <color rgb="FFFF0000"/>
        <rFont val="Calibri"/>
        <family val="2"/>
        <scheme val="minor"/>
      </rPr>
      <t>Propriétaires</t>
    </r>
  </si>
  <si>
    <r>
      <t xml:space="preserve">Communes et leurs groupements </t>
    </r>
    <r>
      <rPr>
        <sz val="9"/>
        <color rgb="FFFF0000"/>
        <rFont val="Calibri"/>
        <family val="2"/>
        <scheme val="minor"/>
      </rPr>
      <t>(via les PLU et PLUi)</t>
    </r>
  </si>
  <si>
    <r>
      <t>Communes et leurs groupements</t>
    </r>
    <r>
      <rPr>
        <sz val="9"/>
        <color rgb="FFFF0000"/>
        <rFont val="Calibri"/>
        <family val="2"/>
        <scheme val="minor"/>
      </rPr>
      <t xml:space="preserve"> (via les PLU et PLUi), DDT</t>
    </r>
  </si>
  <si>
    <t>Secteurs en lien avec les têtes de BV prioritaires, ou sur les zones d'alimentation de captage</t>
  </si>
  <si>
    <t>Moyens d'action pour répondre aux mesures 9 et 10 -&gt; à intégrer à ces mesures</t>
  </si>
  <si>
    <r>
      <t xml:space="preserve">Communes et leurs groupements, Organisations professionnelles agricoles, </t>
    </r>
    <r>
      <rPr>
        <sz val="9"/>
        <color rgb="FFFF0000"/>
        <rFont val="Calibri"/>
        <family val="2"/>
        <scheme val="minor"/>
      </rPr>
      <t>GAB, CIVAM</t>
    </r>
  </si>
  <si>
    <t>Proposition de suppression car peu prioritaire</t>
  </si>
  <si>
    <t>Proposition de suppression car aucune donnée sur les puits non déclarés</t>
  </si>
  <si>
    <r>
      <rPr>
        <sz val="9"/>
        <color rgb="FFFF0000"/>
        <rFont val="Calibri"/>
        <family val="2"/>
        <scheme val="minor"/>
      </rPr>
      <t>Définir</t>
    </r>
    <r>
      <rPr>
        <sz val="9"/>
        <rFont val="Calibri"/>
        <family val="2"/>
        <scheme val="minor"/>
      </rPr>
      <t xml:space="preserve"> les volumes prélevables sur les eaux souterraines et superficielles (SAGE ciblé comme "nécessaire" par le SDAGE LB 2016-2021 vis-à-vis de l'aspect quantitatif)</t>
    </r>
  </si>
  <si>
    <r>
      <rPr>
        <sz val="9"/>
        <color rgb="FFFF0000"/>
        <rFont val="Calibri"/>
        <family val="2"/>
        <scheme val="minor"/>
      </rPr>
      <t>Inciter</t>
    </r>
    <r>
      <rPr>
        <sz val="9"/>
        <rFont val="Calibri"/>
        <family val="2"/>
        <scheme val="minor"/>
      </rPr>
      <t xml:space="preserve"> à la mise en place de mesures d'amélioration de la ressource en eau potable à l'aire d'alimentation de chaque captage (AAC), au-delà des périmètres de protection</t>
    </r>
  </si>
  <si>
    <r>
      <t xml:space="preserve">Pour les captages prioritaires "Grenelle", </t>
    </r>
    <r>
      <rPr>
        <sz val="9"/>
        <color rgb="FFFF0000"/>
        <rFont val="Calibri"/>
        <family val="2"/>
        <scheme val="minor"/>
      </rPr>
      <t xml:space="preserve">mettre en place ou </t>
    </r>
    <r>
      <rPr>
        <sz val="9"/>
        <rFont val="Calibri"/>
        <family val="2"/>
        <scheme val="minor"/>
      </rPr>
      <t>poursuivre les programmes de lutte contre les pollutions à l'échelle des aires d'alimentation des captages (AAC)</t>
    </r>
  </si>
  <si>
    <t>Mesure ambitieuse</t>
  </si>
  <si>
    <t>A nuancer au cas par cas car pas toujours faisable</t>
  </si>
  <si>
    <r>
      <t xml:space="preserve">Communes et leurs groupements, </t>
    </r>
    <r>
      <rPr>
        <sz val="9"/>
        <color rgb="FFFF0000"/>
        <rFont val="Calibri"/>
        <family val="2"/>
        <scheme val="minor"/>
      </rPr>
      <t>Structures GEMAPI, Particuliers</t>
    </r>
  </si>
  <si>
    <t>Suppression car pas la compétence du SAGE</t>
  </si>
  <si>
    <t>Remarque : Mesure 22 = déclinaison possible de la mesure 21</t>
  </si>
  <si>
    <r>
      <t xml:space="preserve">Structure porteuse, Communes et leurs groupements, Propriétaires, </t>
    </r>
    <r>
      <rPr>
        <sz val="9"/>
        <color rgb="FFFF0000"/>
        <rFont val="Calibri"/>
        <family val="2"/>
        <scheme val="minor"/>
      </rPr>
      <t>Chambre d'agri, CIVAM</t>
    </r>
  </si>
  <si>
    <t>Propriétaires</t>
  </si>
  <si>
    <t>Mesure très importante pour donner un caractère obligatoire aux écourrues pratiquées chaque hiver sur les rivières (ex : Erve, Vaige)</t>
  </si>
  <si>
    <r>
      <t xml:space="preserve">Structure porteuse du SAGE, </t>
    </r>
    <r>
      <rPr>
        <sz val="9"/>
        <color rgb="FFFF0000"/>
        <rFont val="Calibri"/>
        <family val="2"/>
        <scheme val="minor"/>
      </rPr>
      <t>Structures GEMAPI, Propriétaires</t>
    </r>
  </si>
  <si>
    <t>Commentaires de l'interco n°2 de stratégie</t>
  </si>
  <si>
    <r>
      <t xml:space="preserve">Infomer sur les dangers des pesticides (effet cocktail, substances…) </t>
    </r>
    <r>
      <rPr>
        <sz val="9"/>
        <color rgb="FFFF0000"/>
        <rFont val="Calibri"/>
        <family val="2"/>
        <scheme val="minor"/>
      </rPr>
      <t>et changer le regard des gens sur ce qu'est une "commune propre" (accompagnement technique et financier)</t>
    </r>
  </si>
  <si>
    <r>
      <t xml:space="preserve">Limiter </t>
    </r>
    <r>
      <rPr>
        <sz val="9"/>
        <color rgb="FFFF0000"/>
        <rFont val="Calibri"/>
        <family val="2"/>
        <scheme val="minor"/>
      </rPr>
      <t>ou conditionner</t>
    </r>
    <r>
      <rPr>
        <sz val="9"/>
        <rFont val="Calibri"/>
        <family val="2"/>
        <scheme val="minor"/>
      </rPr>
      <t xml:space="preserve">, la création de nouveaux drainages </t>
    </r>
    <r>
      <rPr>
        <sz val="9"/>
        <color rgb="FFFF0000"/>
        <rFont val="Calibri"/>
        <family val="2"/>
        <scheme val="minor"/>
      </rPr>
      <t>sur certains secteurs</t>
    </r>
  </si>
  <si>
    <t>Mesure prioritaire</t>
  </si>
  <si>
    <t>Fusionner : "Accompagner, encourager avec les organismes compétents, promouvoir et installer  les agriculteurs dans la mise en œuvre de nouvelles techniques de production agricole respectueuses de l'environnement (validées dans les réseaux existants DEPHY, BASE, agriculture de conservation, agroforesterie, agriculture écologiquement intensive, TCS...)" et "MESURE PRIORITAIRE"</t>
  </si>
  <si>
    <t>Fusionner : "Accompagner la conversion à l'agriculture biologique et soutenir cette filière (par exemple en aidant à la structuration de la filière - restauration collective…)" Et "MESURE PRIORITAIRE"</t>
  </si>
  <si>
    <t xml:space="preserve">Proposition de nouvelle mesure afin de répondre à l'étendue géographique de la  mesure 43 </t>
  </si>
  <si>
    <r>
      <t>Maintenir les zones humides existantes en bon état,</t>
    </r>
    <r>
      <rPr>
        <sz val="9"/>
        <color rgb="FFFF0000"/>
        <rFont val="Calibri"/>
        <family val="2"/>
        <scheme val="minor"/>
      </rPr>
      <t xml:space="preserve"> </t>
    </r>
    <r>
      <rPr>
        <sz val="9"/>
        <color rgb="FFFF0000"/>
        <rFont val="Calibri"/>
        <family val="2"/>
        <scheme val="minor"/>
      </rPr>
      <t>dans la logique de la doctrine ERC (Eviter, Réduire, Compenser)</t>
    </r>
  </si>
  <si>
    <r>
      <t xml:space="preserve">Structure porteuse, Communes et leurs groupements,  </t>
    </r>
    <r>
      <rPr>
        <sz val="9"/>
        <color rgb="FFFF0000"/>
        <rFont val="Calibri"/>
        <family val="2"/>
        <scheme val="minor"/>
      </rPr>
      <t>CUMA, Chambre d'agri, CIVAM</t>
    </r>
  </si>
  <si>
    <r>
      <t>Structure porteuse du SAGE</t>
    </r>
    <r>
      <rPr>
        <sz val="9"/>
        <color rgb="FFFF0000"/>
        <rFont val="Calibri"/>
        <family val="2"/>
        <scheme val="minor"/>
      </rPr>
      <t xml:space="preserve"> (DDT, Chambre d'agri)</t>
    </r>
  </si>
  <si>
    <r>
      <t xml:space="preserve">Structure porteuse du SAGE, communes et leurs groupements, </t>
    </r>
    <r>
      <rPr>
        <sz val="9"/>
        <color rgb="FFFF0000"/>
        <rFont val="Calibri"/>
        <family val="2"/>
        <scheme val="minor"/>
      </rPr>
      <t>(DDT, Chambre d'agri)</t>
    </r>
  </si>
  <si>
    <t>Proposistion de fusionner, et rendre cette mesure globale prioritaire</t>
  </si>
  <si>
    <t>Trop ambitieuse, à supprimer sauf si l'on a les moyens</t>
  </si>
  <si>
    <t>Mesure trop vague, pas d'action spécifique -&gt; à supprimer</t>
  </si>
  <si>
    <t>GOUVERNANCE (Pilotage, Sensibilisation, Organisation, Planification)</t>
  </si>
  <si>
    <t>HYDROLOGIE, MORPHOLOGIE, MILIEUX AQUATIQUES</t>
  </si>
  <si>
    <t>AMENAGEMENT DU TERRITOIRE, Gestion (préventive et curative) des évènements naturels et anthropiques</t>
  </si>
  <si>
    <t>USAGES via la gestion qualitative et quantitative</t>
  </si>
  <si>
    <r>
      <t>Structure porteuse du SAGE, communes et leurs groupements</t>
    </r>
    <r>
      <rPr>
        <sz val="9"/>
        <color rgb="FFFF0000"/>
        <rFont val="Calibri"/>
        <family val="2"/>
        <scheme val="minor"/>
      </rPr>
      <t xml:space="preserve"> (UFC Que Choisir)</t>
    </r>
  </si>
  <si>
    <t>Efficacité de la mesure 
(Pré-évaluation environnementale)</t>
  </si>
  <si>
    <t>Hypothèse pour l'estimation du coût de la mesure</t>
  </si>
  <si>
    <t>Animation du SAGE : 1 équivalent-temps plein sur les aspects "Etude, communication, sensibilisation", qui couvre l'animation sur l'ensemble des thématiques du SAGE</t>
  </si>
  <si>
    <t>Animation du SAGE : 1 équivalent-temps plein sur les aspects "Pilotage du SAGE", qui couvre le pilotage sur l'ensemble des thématiques du SAGE</t>
  </si>
  <si>
    <t>Animation : Hypothèse de calcul : Temps d'animation globalisé dans "Etude, communication, sensibilisation" et "Pilotage du SAGE"</t>
  </si>
  <si>
    <t>Non chiffrable</t>
  </si>
  <si>
    <t>Proposition de suppression, mais controversée -&gt; à mettre entre parenthèses, ou ajouter "rejets des particuliers" dans la mesure 2 pou rinclure indirectement la navigation ?</t>
  </si>
  <si>
    <t>Débat "par les collectivités" --&gt; CEN, syndicats</t>
  </si>
  <si>
    <t>Remarque : le Département 72 ne finance plus à partir de 2016 les plantations de haies. La Région soutient uniquement l'agroforesterie intra-parcellaire. En conséquence, il n'existe plus aucun soutien aux plantations inter (ou péri) parcellaires, à savoir les haies bocagères "simples". Leur inscription dans le SAGE représente donc un enjeu. majeur.</t>
  </si>
  <si>
    <t xml:space="preserve">1 ETP = 
50 000  </t>
  </si>
  <si>
    <t>Elaborer et appliquer une charte de gestion des vannages (pour ouverture concomitante) conformément au code de l'environnement
→ lutte contre les inondations
→ continuité sédimentaire ?</t>
  </si>
  <si>
    <r>
      <t xml:space="preserve">Communes et leurs groupements  </t>
    </r>
    <r>
      <rPr>
        <sz val="9"/>
        <color rgb="FFFF0000"/>
        <rFont val="Calibri"/>
        <family val="2"/>
        <scheme val="minor"/>
      </rPr>
      <t>(sur un même BV), Structures GEMAPI</t>
    </r>
  </si>
  <si>
    <r>
      <t xml:space="preserve">Communes et leurs groupements, </t>
    </r>
    <r>
      <rPr>
        <sz val="9"/>
        <color rgb="FFFF0000"/>
        <rFont val="Calibri"/>
        <family val="2"/>
        <scheme val="minor"/>
      </rPr>
      <t>Structures GEMAPI, Syndicats</t>
    </r>
  </si>
  <si>
    <t>Hiérarchiser les têtes de bassins versants (en fonction des enjeux, et des dégradations), afin de définir des secteurs d'actions prioritaires</t>
  </si>
  <si>
    <t>Peu prioritaire selon certains</t>
  </si>
  <si>
    <t>Peu utile au vu de la réglementation déjà bien fournie (loi sur l'eau) selon certains</t>
  </si>
  <si>
    <t>Coût unitaire d'une étude par commune : 5 000 €HT, sur 93 communes concernées par le risque d'inondation</t>
  </si>
  <si>
    <t>93*5 000</t>
  </si>
  <si>
    <t>Coût unitaire d'un schéma directeur d'assainissement pluvial : 15 000 €HT /commune en moyenne
Nombre de communes concernées non connu</t>
  </si>
  <si>
    <t>Cibler soit un unique secteur problématique, soit un ouvrage, soit de mettre en place un seuil minimum qui inclurait seulement les ouvrages conséquents. Le particulier ne devra en aucun cas être ciblé.</t>
  </si>
  <si>
    <t>Travailler à des échelles cohérentes avec l’unité hydrographique.</t>
  </si>
  <si>
    <t>Efficacité de la mesure 
(pré-évaluation environnementale)</t>
  </si>
  <si>
    <t>A nuancer avec la mise en œuvre de la GEMAPI à venir</t>
  </si>
  <si>
    <t xml:space="preserve">Maîtrise d’ouvrage pressentie pour porter la mesure </t>
  </si>
  <si>
    <t>(et partenaire intéressant à associer)</t>
  </si>
  <si>
    <t>Coût estimatif de la mesure sur les 6 ans de mise en œuvre du SAGE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</si>
</sst>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 &quot;€&quot;"/>
  </numFmts>
  <fonts count="27" x14ac:knownFonts="1">
    <font>
      <sz val="11"/>
      <color theme="1"/>
      <name val="Calibri"/>
      <family val="2"/>
      <scheme val="minor"/>
    </font>
    <font>
      <sz val="10"/>
      <color theme="1"/>
      <name val="Calibri"/>
      <family val="2"/>
      <scheme val="minor"/>
    </font>
    <font>
      <sz val="9"/>
      <color theme="1"/>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b/>
      <sz val="9"/>
      <name val="Calibri"/>
      <family val="2"/>
      <scheme val="minor"/>
    </font>
    <font>
      <sz val="9"/>
      <name val="Calibri"/>
      <family val="2"/>
      <scheme val="minor"/>
    </font>
    <font>
      <sz val="9"/>
      <name val="Calibri"/>
      <family val="2"/>
    </font>
    <font>
      <sz val="10"/>
      <name val="Calibri"/>
      <family val="2"/>
      <scheme val="minor"/>
    </font>
    <font>
      <u/>
      <sz val="9"/>
      <name val="Calibri"/>
      <family val="2"/>
      <scheme val="minor"/>
    </font>
    <font>
      <sz val="9"/>
      <color theme="4" tint="-0.249977111117893"/>
      <name val="Calibri"/>
      <family val="2"/>
      <scheme val="minor"/>
    </font>
    <font>
      <sz val="9"/>
      <color theme="1" tint="0.34998626667073579"/>
      <name val="Calibri"/>
      <family val="2"/>
      <scheme val="minor"/>
    </font>
    <font>
      <sz val="9"/>
      <color theme="1" tint="0.34998626667073579"/>
      <name val="Calibri"/>
      <family val="2"/>
    </font>
    <font>
      <u/>
      <sz val="9"/>
      <color theme="1" tint="0.34998626667073579"/>
      <name val="Calibri"/>
      <family val="2"/>
      <scheme val="minor"/>
    </font>
    <font>
      <sz val="9"/>
      <color theme="3"/>
      <name val="Calibri"/>
      <family val="2"/>
      <scheme val="minor"/>
    </font>
    <font>
      <sz val="9"/>
      <color rgb="FF7030A0"/>
      <name val="Calibri"/>
      <family val="2"/>
      <scheme val="minor"/>
    </font>
    <font>
      <sz val="11"/>
      <name val="Calibri"/>
      <family val="2"/>
      <scheme val="minor"/>
    </font>
    <font>
      <sz val="9"/>
      <color theme="0"/>
      <name val="Calibri"/>
      <family val="2"/>
      <scheme val="minor"/>
    </font>
    <font>
      <sz val="9"/>
      <color rgb="FFFF0000"/>
      <name val="Calibri"/>
      <family val="2"/>
      <scheme val="minor"/>
    </font>
    <font>
      <b/>
      <u/>
      <sz val="24"/>
      <color theme="1"/>
      <name val="Calibri"/>
      <family val="2"/>
      <scheme val="minor"/>
    </font>
    <font>
      <sz val="12"/>
      <color theme="1"/>
      <name val="Calibri"/>
      <family val="2"/>
      <scheme val="minor"/>
    </font>
    <font>
      <sz val="10"/>
      <color theme="2" tint="-0.749992370372631"/>
      <name val="Calibri"/>
      <family val="2"/>
      <scheme val="minor"/>
    </font>
    <font>
      <sz val="8"/>
      <name val="Calibri"/>
      <family val="2"/>
      <scheme val="minor"/>
    </font>
    <font>
      <sz val="10"/>
      <color rgb="FFFF0000"/>
      <name val="Calibri"/>
      <family val="2"/>
      <scheme val="minor"/>
    </font>
    <font>
      <sz val="8"/>
      <color rgb="FFFF0000"/>
      <name val="Calibri"/>
      <family val="2"/>
      <scheme val="minor"/>
    </font>
    <font>
      <sz val="12"/>
      <color rgb="FF00000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4"/>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499984740745262"/>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9" tint="0.39997558519241921"/>
        <bgColor indexed="64"/>
      </patternFill>
    </fill>
    <fill>
      <patternFill patternType="solid">
        <fgColor theme="8"/>
        <bgColor indexed="64"/>
      </patternFill>
    </fill>
    <fill>
      <patternFill patternType="solid">
        <fgColor rgb="FFFFFF66"/>
        <bgColor indexed="64"/>
      </patternFill>
    </fill>
    <fill>
      <patternFill patternType="solid">
        <fgColor rgb="FFFF99FF"/>
        <bgColor indexed="64"/>
      </patternFill>
    </fill>
  </fills>
  <borders count="121">
    <border>
      <left/>
      <right/>
      <top/>
      <bottom/>
      <diagonal/>
    </border>
    <border>
      <left style="thin">
        <color theme="1" tint="0.34998626667073579"/>
      </left>
      <right/>
      <top/>
      <bottom/>
      <diagonal/>
    </border>
    <border>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thin">
        <color theme="1" tint="0.499984740745262"/>
      </top>
      <bottom style="hair">
        <color theme="1" tint="0.499984740745262"/>
      </bottom>
      <diagonal/>
    </border>
    <border>
      <left style="thin">
        <color theme="1" tint="0.499984740745262"/>
      </left>
      <right style="thin">
        <color theme="1" tint="0.499984740745262"/>
      </right>
      <top style="thin">
        <color theme="1" tint="0.499984740745262"/>
      </top>
      <bottom style="hair">
        <color theme="1" tint="0.34998626667073579"/>
      </bottom>
      <diagonal/>
    </border>
    <border>
      <left style="thin">
        <color theme="1" tint="0.499984740745262"/>
      </left>
      <right/>
      <top/>
      <bottom/>
      <diagonal/>
    </border>
    <border>
      <left style="thin">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hair">
        <color theme="1" tint="0.34998626667073579"/>
      </top>
      <bottom style="hair">
        <color theme="1" tint="0.34998626667073579"/>
      </bottom>
      <diagonal/>
    </border>
    <border>
      <left style="thin">
        <color theme="1" tint="0.499984740745262"/>
      </left>
      <right/>
      <top/>
      <bottom style="thin">
        <color theme="1" tint="0.499984740745262"/>
      </bottom>
      <diagonal/>
    </border>
    <border>
      <left style="thin">
        <color theme="1" tint="0.499984740745262"/>
      </left>
      <right style="thin">
        <color theme="1" tint="0.499984740745262"/>
      </right>
      <top style="hair">
        <color theme="1" tint="0.499984740745262"/>
      </top>
      <bottom style="thin">
        <color theme="1" tint="0.499984740745262"/>
      </bottom>
      <diagonal/>
    </border>
    <border>
      <left style="thin">
        <color theme="1" tint="0.499984740745262"/>
      </left>
      <right style="thin">
        <color theme="1" tint="0.499984740745262"/>
      </right>
      <top style="hair">
        <color theme="1" tint="0.34998626667073579"/>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hair">
        <color theme="1" tint="0.499984740745262"/>
      </top>
      <bottom/>
      <diagonal/>
    </border>
    <border>
      <left style="thin">
        <color theme="1" tint="0.499984740745262"/>
      </left>
      <right style="thin">
        <color theme="1" tint="0.499984740745262"/>
      </right>
      <top style="hair">
        <color theme="1" tint="0.34998626667073579"/>
      </top>
      <bottom/>
      <diagonal/>
    </border>
    <border>
      <left style="medium">
        <color theme="4" tint="-0.24994659260841701"/>
      </left>
      <right style="thin">
        <color theme="1" tint="0.34998626667073579"/>
      </right>
      <top style="medium">
        <color theme="4" tint="-0.24994659260841701"/>
      </top>
      <bottom/>
      <diagonal/>
    </border>
    <border>
      <left/>
      <right style="thin">
        <color theme="1" tint="0.34998626667073579"/>
      </right>
      <top style="medium">
        <color theme="4" tint="-0.24994659260841701"/>
      </top>
      <bottom/>
      <diagonal/>
    </border>
    <border>
      <left style="thin">
        <color theme="1" tint="0.34998626667073579"/>
      </left>
      <right style="thin">
        <color theme="1" tint="0.34998626667073579"/>
      </right>
      <top style="medium">
        <color theme="4" tint="-0.24994659260841701"/>
      </top>
      <bottom/>
      <diagonal/>
    </border>
    <border>
      <left style="medium">
        <color theme="4" tint="-0.24994659260841701"/>
      </left>
      <right style="thin">
        <color theme="1" tint="0.34998626667073579"/>
      </right>
      <top/>
      <bottom/>
      <diagonal/>
    </border>
    <border>
      <left/>
      <right style="thin">
        <color theme="1" tint="0.34998626667073579"/>
      </right>
      <top/>
      <bottom/>
      <diagonal/>
    </border>
    <border>
      <left style="thin">
        <color theme="1" tint="0.34998626667073579"/>
      </left>
      <right style="thin">
        <color theme="1" tint="0.34998626667073579"/>
      </right>
      <top/>
      <bottom/>
      <diagonal/>
    </border>
    <border>
      <left style="medium">
        <color theme="4" tint="-0.24994659260841701"/>
      </left>
      <right style="thin">
        <color theme="1" tint="0.34998626667073579"/>
      </right>
      <top/>
      <bottom style="medium">
        <color theme="4" tint="-0.24994659260841701"/>
      </bottom>
      <diagonal/>
    </border>
    <border>
      <left/>
      <right style="thin">
        <color theme="1" tint="0.34998626667073579"/>
      </right>
      <top/>
      <bottom style="medium">
        <color theme="4" tint="-0.24994659260841701"/>
      </bottom>
      <diagonal/>
    </border>
    <border>
      <left style="thin">
        <color theme="1" tint="0.34998626667073579"/>
      </left>
      <right style="thin">
        <color theme="1" tint="0.34998626667073579"/>
      </right>
      <top/>
      <bottom style="medium">
        <color theme="4" tint="-0.24994659260841701"/>
      </bottom>
      <diagonal/>
    </border>
    <border>
      <left/>
      <right/>
      <top style="thin">
        <color theme="1" tint="0.34998626667073579"/>
      </top>
      <bottom/>
      <diagonal/>
    </border>
    <border>
      <left style="medium">
        <color indexed="64"/>
      </left>
      <right style="thin">
        <color theme="1" tint="0.34998626667073579"/>
      </right>
      <top style="medium">
        <color indexed="64"/>
      </top>
      <bottom/>
      <diagonal/>
    </border>
    <border>
      <left/>
      <right style="thin">
        <color theme="1" tint="0.34998626667073579"/>
      </right>
      <top style="medium">
        <color indexed="64"/>
      </top>
      <bottom/>
      <diagonal/>
    </border>
    <border>
      <left style="thin">
        <color theme="1" tint="0.34998626667073579"/>
      </left>
      <right style="medium">
        <color indexed="64"/>
      </right>
      <top style="medium">
        <color indexed="64"/>
      </top>
      <bottom/>
      <diagonal/>
    </border>
    <border>
      <left style="medium">
        <color indexed="64"/>
      </left>
      <right style="thin">
        <color theme="1" tint="0.34998626667073579"/>
      </right>
      <top/>
      <bottom/>
      <diagonal/>
    </border>
    <border>
      <left style="thin">
        <color theme="1" tint="0.34998626667073579"/>
      </left>
      <right style="medium">
        <color indexed="64"/>
      </right>
      <top/>
      <bottom/>
      <diagonal/>
    </border>
    <border>
      <left style="medium">
        <color indexed="64"/>
      </left>
      <right style="thin">
        <color theme="1" tint="0.34998626667073579"/>
      </right>
      <top/>
      <bottom style="medium">
        <color theme="4" tint="-0.24994659260841701"/>
      </bottom>
      <diagonal/>
    </border>
    <border>
      <left style="thin">
        <color theme="1" tint="0.34998626667073579"/>
      </left>
      <right style="medium">
        <color indexed="64"/>
      </right>
      <top/>
      <bottom style="medium">
        <color theme="4" tint="-0.24994659260841701"/>
      </bottom>
      <diagonal/>
    </border>
    <border>
      <left style="medium">
        <color indexed="64"/>
      </left>
      <right/>
      <top/>
      <bottom/>
      <diagonal/>
    </border>
    <border>
      <left/>
      <right style="medium">
        <color indexed="64"/>
      </right>
      <top/>
      <bottom/>
      <diagonal/>
    </border>
    <border>
      <left style="medium">
        <color indexed="64"/>
      </left>
      <right style="thin">
        <color theme="1" tint="0.34998626667073579"/>
      </right>
      <top style="medium">
        <color theme="4" tint="-0.24994659260841701"/>
      </top>
      <bottom style="medium">
        <color theme="4" tint="-0.24994659260841701"/>
      </bottom>
      <diagonal/>
    </border>
    <border>
      <left/>
      <right style="thin">
        <color theme="1" tint="0.34998626667073579"/>
      </right>
      <top style="medium">
        <color theme="4" tint="-0.24994659260841701"/>
      </top>
      <bottom style="medium">
        <color theme="4" tint="-0.24994659260841701"/>
      </bottom>
      <diagonal/>
    </border>
    <border>
      <left style="thin">
        <color theme="1" tint="0.34998626667073579"/>
      </left>
      <right style="medium">
        <color indexed="64"/>
      </right>
      <top style="medium">
        <color theme="4" tint="-0.24994659260841701"/>
      </top>
      <bottom style="medium">
        <color theme="4" tint="-0.24994659260841701"/>
      </bottom>
      <diagonal/>
    </border>
    <border>
      <left style="medium">
        <color indexed="64"/>
      </left>
      <right style="thin">
        <color theme="1" tint="0.34998626667073579"/>
      </right>
      <top style="medium">
        <color theme="4" tint="-0.24994659260841701"/>
      </top>
      <bottom/>
      <diagonal/>
    </border>
    <border>
      <left style="thin">
        <color theme="1" tint="0.34998626667073579"/>
      </left>
      <right style="medium">
        <color indexed="64"/>
      </right>
      <top style="medium">
        <color theme="4" tint="-0.24994659260841701"/>
      </top>
      <bottom/>
      <diagonal/>
    </border>
    <border>
      <left style="medium">
        <color indexed="64"/>
      </left>
      <right style="thin">
        <color theme="1" tint="0.34998626667073579"/>
      </right>
      <top/>
      <bottom style="medium">
        <color indexed="64"/>
      </bottom>
      <diagonal/>
    </border>
    <border>
      <left/>
      <right style="thin">
        <color theme="1" tint="0.34998626667073579"/>
      </right>
      <top/>
      <bottom style="medium">
        <color indexed="64"/>
      </bottom>
      <diagonal/>
    </border>
    <border>
      <left style="thin">
        <color theme="1" tint="0.34998626667073579"/>
      </left>
      <right style="medium">
        <color indexed="64"/>
      </right>
      <top/>
      <bottom style="medium">
        <color indexed="64"/>
      </bottom>
      <diagonal/>
    </border>
    <border>
      <left style="medium">
        <color theme="4" tint="-0.24994659260841701"/>
      </left>
      <right style="thin">
        <color theme="1" tint="0.34998626667073579"/>
      </right>
      <top style="medium">
        <color theme="4" tint="-0.24994659260841701"/>
      </top>
      <bottom style="medium">
        <color theme="4" tint="-0.24994659260841701"/>
      </bottom>
      <diagonal/>
    </border>
    <border>
      <left style="thin">
        <color theme="1" tint="0.34998626667073579"/>
      </left>
      <right style="medium">
        <color theme="4" tint="-0.24994659260841701"/>
      </right>
      <top style="medium">
        <color theme="4" tint="-0.24994659260841701"/>
      </top>
      <bottom style="medium">
        <color theme="4" tint="-0.24994659260841701"/>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hair">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34998626667073579"/>
      </left>
      <right style="thin">
        <color theme="1" tint="0.34998626667073579"/>
      </right>
      <top/>
      <bottom style="thin">
        <color theme="1" tint="0.34998626667073579"/>
      </bottom>
      <diagonal/>
    </border>
    <border>
      <left style="thin">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hair">
        <color theme="1" tint="0.499984740745262"/>
      </right>
      <top style="thin">
        <color theme="1" tint="0.499984740745262"/>
      </top>
      <bottom style="hair">
        <color theme="1" tint="0.499984740745262"/>
      </bottom>
      <diagonal/>
    </border>
    <border>
      <left style="hair">
        <color theme="1" tint="0.499984740745262"/>
      </left>
      <right style="thin">
        <color theme="1" tint="0.499984740745262"/>
      </right>
      <top style="thin">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hair">
        <color theme="1" tint="0.499984740745262"/>
      </right>
      <top style="hair">
        <color theme="1" tint="0.499984740745262"/>
      </top>
      <bottom style="thin">
        <color theme="1" tint="0.499984740745262"/>
      </bottom>
      <diagonal/>
    </border>
    <border>
      <left style="hair">
        <color theme="1" tint="0.499984740745262"/>
      </left>
      <right style="thin">
        <color theme="1" tint="0.499984740745262"/>
      </right>
      <top style="hair">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theme="1" tint="0.499984740745262"/>
      </right>
      <top style="hair">
        <color theme="1" tint="0.499984740745262"/>
      </top>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499984740745262"/>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499984740745262"/>
      </right>
      <top/>
      <bottom style="hair">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34998626667073579"/>
      </left>
      <right/>
      <top style="thin">
        <color theme="1" tint="0.34998626667073579"/>
      </top>
      <bottom/>
      <diagonal/>
    </border>
    <border>
      <left style="thin">
        <color theme="1" tint="0.34998626667073579"/>
      </left>
      <right/>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bottom style="thin">
        <color theme="1" tint="0.34998626667073579"/>
      </bottom>
      <diagonal/>
    </border>
    <border>
      <left/>
      <right/>
      <top/>
      <bottom style="thin">
        <color theme="1" tint="0.34998626667073579"/>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diagonal/>
    </border>
    <border>
      <left style="hair">
        <color auto="1"/>
      </left>
      <right style="thin">
        <color auto="1"/>
      </right>
      <top/>
      <bottom style="hair">
        <color auto="1"/>
      </bottom>
      <diagonal/>
    </border>
    <border>
      <left style="hair">
        <color theme="1" tint="0.499984740745262"/>
      </left>
      <right style="thin">
        <color theme="1" tint="0.499984740745262"/>
      </right>
      <top style="thin">
        <color theme="1" tint="0.499984740745262"/>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theme="1" tint="0.499984740745262"/>
      </left>
      <right style="hair">
        <color theme="1" tint="0.499984740745262"/>
      </right>
      <top/>
      <bottom/>
      <diagonal/>
    </border>
    <border>
      <left style="hair">
        <color theme="1" tint="0.499984740745262"/>
      </left>
      <right style="thin">
        <color theme="1" tint="0.499984740745262"/>
      </right>
      <top/>
      <bottom/>
      <diagonal/>
    </border>
    <border>
      <left style="hair">
        <color theme="1" tint="0.499984740745262"/>
      </left>
      <right style="hair">
        <color theme="1" tint="0.499984740745262"/>
      </right>
      <top/>
      <bottom/>
      <diagonal/>
    </border>
    <border>
      <left style="hair">
        <color auto="1"/>
      </left>
      <right style="thin">
        <color auto="1"/>
      </right>
      <top/>
      <bottom style="thin">
        <color auto="1"/>
      </bottom>
      <diagonal/>
    </border>
  </borders>
  <cellStyleXfs count="1">
    <xf numFmtId="0" fontId="0" fillId="0" borderId="0"/>
  </cellStyleXfs>
  <cellXfs count="494">
    <xf numFmtId="0" fontId="0" fillId="0" borderId="0" xfId="0"/>
    <xf numFmtId="0" fontId="1" fillId="2" borderId="0" xfId="0" applyFont="1" applyFill="1"/>
    <xf numFmtId="0" fontId="2" fillId="0" borderId="0"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2" borderId="0" xfId="0" applyFont="1" applyFill="1" applyBorder="1"/>
    <xf numFmtId="0" fontId="1" fillId="0" borderId="0" xfId="0" applyFont="1" applyBorder="1"/>
    <xf numFmtId="0" fontId="1" fillId="0" borderId="0" xfId="0" applyFont="1"/>
    <xf numFmtId="0" fontId="2" fillId="2" borderId="0" xfId="0" applyFont="1" applyFill="1" applyAlignment="1">
      <alignment vertical="center"/>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4" fillId="2" borderId="0" xfId="0" applyFont="1" applyFill="1"/>
    <xf numFmtId="0" fontId="5" fillId="2" borderId="0" xfId="0" applyFont="1" applyFill="1" applyAlignment="1">
      <alignment horizontal="left" vertical="center"/>
    </xf>
    <xf numFmtId="0" fontId="3" fillId="3" borderId="8"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3" fillId="3" borderId="9" xfId="0" applyFont="1" applyFill="1" applyBorder="1" applyAlignment="1">
      <alignment horizontal="center" vertical="center"/>
    </xf>
    <xf numFmtId="0" fontId="3" fillId="2" borderId="0" xfId="0" applyFont="1" applyFill="1" applyAlignment="1">
      <alignment horizontal="center" vertical="center"/>
    </xf>
    <xf numFmtId="0" fontId="5" fillId="0" borderId="0" xfId="0" applyFont="1" applyAlignment="1">
      <alignment horizontal="left" vertical="center"/>
    </xf>
    <xf numFmtId="0" fontId="2"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7" fillId="0" borderId="14" xfId="0" applyFont="1" applyBorder="1" applyAlignment="1">
      <alignment horizontal="left" vertical="center" wrapText="1"/>
    </xf>
    <xf numFmtId="0" fontId="7" fillId="0" borderId="14" xfId="0" applyFont="1" applyBorder="1" applyAlignment="1">
      <alignment horizontal="center" vertical="center" wrapText="1"/>
    </xf>
    <xf numFmtId="0" fontId="2" fillId="2" borderId="0" xfId="0" applyFont="1" applyFill="1" applyBorder="1"/>
    <xf numFmtId="0" fontId="2" fillId="2" borderId="0" xfId="0" applyFont="1" applyFill="1"/>
    <xf numFmtId="0" fontId="7" fillId="0" borderId="17" xfId="0" applyFont="1" applyFill="1" applyBorder="1" applyAlignment="1">
      <alignment horizontal="left" vertical="center" wrapText="1"/>
    </xf>
    <xf numFmtId="0" fontId="7" fillId="0" borderId="17" xfId="0" applyFont="1" applyBorder="1" applyAlignment="1">
      <alignment horizontal="center" vertical="center" wrapText="1"/>
    </xf>
    <xf numFmtId="0" fontId="7" fillId="0" borderId="17" xfId="0" applyFont="1" applyBorder="1" applyAlignment="1">
      <alignment horizontal="left" vertical="center" wrapText="1"/>
    </xf>
    <xf numFmtId="0" fontId="7" fillId="0" borderId="20" xfId="0" applyFont="1" applyBorder="1" applyAlignment="1">
      <alignment horizontal="left" vertical="center" wrapText="1"/>
    </xf>
    <xf numFmtId="0" fontId="7" fillId="0" borderId="20" xfId="0" applyFont="1" applyBorder="1" applyAlignment="1">
      <alignment horizontal="center" vertical="center" wrapText="1"/>
    </xf>
    <xf numFmtId="0" fontId="6"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49" fontId="7" fillId="0" borderId="20" xfId="0" applyNumberFormat="1" applyFont="1" applyBorder="1" applyAlignment="1">
      <alignment horizontal="center" vertical="center" wrapText="1"/>
    </xf>
    <xf numFmtId="0" fontId="7" fillId="0" borderId="2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xf numFmtId="0" fontId="2" fillId="0" borderId="0" xfId="0" applyFont="1" applyAlignment="1">
      <alignment horizontal="left" vertical="center" wrapText="1"/>
    </xf>
    <xf numFmtId="0" fontId="7" fillId="0" borderId="23" xfId="0" applyFont="1" applyBorder="1" applyAlignment="1">
      <alignment horizontal="left" vertical="center" wrapText="1"/>
    </xf>
    <xf numFmtId="0" fontId="7" fillId="0" borderId="23" xfId="0" applyFont="1" applyBorder="1" applyAlignment="1">
      <alignment horizontal="center" vertical="center" wrapText="1"/>
    </xf>
    <xf numFmtId="0" fontId="1" fillId="2" borderId="0" xfId="0" applyFont="1" applyFill="1" applyAlignment="1">
      <alignment vertical="center"/>
    </xf>
    <xf numFmtId="0" fontId="1" fillId="0" borderId="0" xfId="0" applyFont="1" applyFill="1" applyAlignment="1">
      <alignment vertical="center"/>
    </xf>
    <xf numFmtId="0" fontId="11" fillId="0" borderId="26" xfId="0" applyFont="1" applyFill="1" applyBorder="1" applyAlignment="1">
      <alignment horizontal="center" vertical="center"/>
    </xf>
    <xf numFmtId="0" fontId="12" fillId="0" borderId="27" xfId="0" applyFont="1" applyFill="1" applyBorder="1" applyAlignment="1">
      <alignment horizontal="left" vertical="center" wrapText="1"/>
    </xf>
    <xf numFmtId="0" fontId="11" fillId="0" borderId="29" xfId="0" applyFont="1" applyFill="1" applyBorder="1" applyAlignment="1">
      <alignment horizontal="center" vertical="center"/>
    </xf>
    <xf numFmtId="0" fontId="12" fillId="0" borderId="30" xfId="0" applyFont="1" applyFill="1" applyBorder="1" applyAlignment="1">
      <alignment horizontal="left" vertical="center" wrapText="1"/>
    </xf>
    <xf numFmtId="0" fontId="11" fillId="0" borderId="32" xfId="0" applyFont="1" applyFill="1" applyBorder="1" applyAlignment="1">
      <alignment horizontal="center" vertical="center"/>
    </xf>
    <xf numFmtId="0" fontId="12" fillId="0" borderId="33" xfId="0" applyFont="1" applyFill="1" applyBorder="1" applyAlignment="1">
      <alignment horizontal="left" vertical="center" wrapText="1"/>
    </xf>
    <xf numFmtId="0" fontId="5" fillId="2" borderId="0" xfId="0" applyFont="1" applyFill="1" applyBorder="1" applyAlignment="1">
      <alignment horizontal="center" vertical="center"/>
    </xf>
    <xf numFmtId="0" fontId="3" fillId="2" borderId="34" xfId="0" applyFont="1" applyFill="1" applyBorder="1" applyAlignment="1">
      <alignment horizontal="center" vertical="center"/>
    </xf>
    <xf numFmtId="0" fontId="3" fillId="0" borderId="0" xfId="0" applyFont="1" applyFill="1" applyBorder="1" applyAlignment="1">
      <alignment horizontal="center" vertical="center"/>
    </xf>
    <xf numFmtId="0" fontId="3" fillId="2" borderId="0" xfId="0" applyFont="1" applyFill="1" applyBorder="1" applyAlignment="1">
      <alignment horizontal="center" vertical="center"/>
    </xf>
    <xf numFmtId="0" fontId="11" fillId="0" borderId="36" xfId="0" applyFont="1" applyFill="1" applyBorder="1" applyAlignment="1">
      <alignment horizontal="center" vertical="center" wrapText="1"/>
    </xf>
    <xf numFmtId="0" fontId="12" fillId="0" borderId="37" xfId="0" applyFont="1" applyFill="1" applyBorder="1" applyAlignment="1">
      <alignment horizontal="left" vertical="center" wrapText="1"/>
    </xf>
    <xf numFmtId="0" fontId="11" fillId="0" borderId="29" xfId="0" applyFont="1" applyFill="1" applyBorder="1" applyAlignment="1">
      <alignment horizontal="center" vertical="center" wrapText="1"/>
    </xf>
    <xf numFmtId="0" fontId="12" fillId="0" borderId="39" xfId="0" applyFont="1" applyFill="1" applyBorder="1" applyAlignment="1">
      <alignment horizontal="left" vertical="center" wrapText="1"/>
    </xf>
    <xf numFmtId="0" fontId="11" fillId="0" borderId="32" xfId="0" applyFont="1" applyFill="1" applyBorder="1" applyAlignment="1">
      <alignment horizontal="center" vertical="center" wrapText="1"/>
    </xf>
    <xf numFmtId="0" fontId="12" fillId="0" borderId="41" xfId="0" applyFont="1" applyFill="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43" xfId="0" applyFont="1" applyBorder="1" applyAlignment="1">
      <alignment horizontal="left"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2" fillId="0" borderId="46" xfId="0" applyFont="1" applyFill="1" applyBorder="1" applyAlignment="1">
      <alignment horizontal="left" vertical="center" wrapText="1"/>
    </xf>
    <xf numFmtId="0" fontId="2" fillId="0" borderId="42" xfId="0" applyFont="1" applyBorder="1" applyAlignment="1">
      <alignment horizontal="center" vertical="center" wrapText="1"/>
    </xf>
    <xf numFmtId="0" fontId="2" fillId="0" borderId="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48" xfId="0" applyFont="1" applyFill="1" applyBorder="1" applyAlignment="1">
      <alignment horizontal="left" vertical="center" wrapText="1"/>
    </xf>
    <xf numFmtId="0" fontId="11" fillId="0" borderId="50" xfId="0" applyFont="1" applyFill="1" applyBorder="1" applyAlignment="1">
      <alignment horizontal="center" vertical="center" wrapText="1"/>
    </xf>
    <xf numFmtId="0" fontId="12" fillId="0" borderId="51" xfId="0" applyFont="1" applyFill="1" applyBorder="1" applyAlignment="1">
      <alignment horizontal="left" vertical="center" wrapText="1"/>
    </xf>
    <xf numFmtId="0" fontId="1" fillId="0" borderId="0" xfId="0" applyFont="1" applyAlignment="1">
      <alignment vertical="center"/>
    </xf>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2" borderId="0" xfId="0" applyFont="1" applyFill="1" applyBorder="1" applyAlignment="1">
      <alignment vertical="center"/>
    </xf>
    <xf numFmtId="0" fontId="2" fillId="0" borderId="0" xfId="0" applyFont="1" applyFill="1" applyBorder="1" applyAlignment="1">
      <alignment vertical="center"/>
    </xf>
    <xf numFmtId="0" fontId="2" fillId="2" borderId="0" xfId="0" applyFont="1" applyFill="1" applyBorder="1" applyAlignment="1">
      <alignment horizontal="left" vertical="center" wrapText="1"/>
    </xf>
    <xf numFmtId="0" fontId="11" fillId="0" borderId="52" xfId="0" applyFont="1" applyFill="1" applyBorder="1" applyAlignment="1">
      <alignment horizontal="center" vertical="center" wrapText="1"/>
    </xf>
    <xf numFmtId="0" fontId="12" fillId="0" borderId="53" xfId="0" applyFont="1" applyFill="1" applyBorder="1" applyAlignment="1">
      <alignment horizontal="left" vertical="center" wrapText="1"/>
    </xf>
    <xf numFmtId="0" fontId="2" fillId="0" borderId="0" xfId="0" applyFont="1" applyFill="1" applyAlignment="1">
      <alignment vertical="center"/>
    </xf>
    <xf numFmtId="0" fontId="2" fillId="2" borderId="0" xfId="0" applyFont="1" applyFill="1" applyAlignment="1">
      <alignment horizontal="center" vertical="center"/>
    </xf>
    <xf numFmtId="0" fontId="1" fillId="2" borderId="0" xfId="0" applyFont="1" applyFill="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4" borderId="14"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2" fillId="0" borderId="0" xfId="0" applyFont="1" applyFill="1" applyBorder="1"/>
    <xf numFmtId="0" fontId="2" fillId="0" borderId="0" xfId="0" applyFont="1" applyFill="1" applyAlignment="1">
      <alignment horizontal="center" vertical="center"/>
    </xf>
    <xf numFmtId="0" fontId="0" fillId="0" borderId="5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4" xfId="0" applyFont="1" applyFill="1" applyBorder="1" applyAlignment="1">
      <alignment horizontal="center" vertical="center"/>
    </xf>
    <xf numFmtId="0" fontId="17" fillId="0" borderId="0" xfId="0" applyFont="1" applyAlignment="1">
      <alignment horizontal="center" vertical="center"/>
    </xf>
    <xf numFmtId="0" fontId="0" fillId="0" borderId="22" xfId="0" applyFont="1" applyBorder="1" applyAlignment="1">
      <alignment horizontal="center" vertical="center"/>
    </xf>
    <xf numFmtId="0" fontId="0" fillId="4" borderId="22" xfId="0" applyFont="1" applyFill="1" applyBorder="1" applyAlignment="1">
      <alignment horizontal="center" vertical="center"/>
    </xf>
    <xf numFmtId="0" fontId="3" fillId="2" borderId="0"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0" fillId="0" borderId="17" xfId="0" applyFont="1" applyFill="1" applyBorder="1" applyAlignment="1">
      <alignment horizontal="center" vertical="center"/>
    </xf>
    <xf numFmtId="0" fontId="2" fillId="0" borderId="14" xfId="0" applyFont="1" applyBorder="1" applyAlignment="1">
      <alignment horizontal="center" vertical="center" wrapText="1"/>
    </xf>
    <xf numFmtId="0" fontId="2" fillId="0" borderId="54" xfId="0"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49" fontId="2" fillId="0" borderId="17"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22" xfId="0" applyFont="1" applyBorder="1" applyAlignment="1">
      <alignment horizontal="center" vertical="center" wrapText="1"/>
    </xf>
    <xf numFmtId="0" fontId="18" fillId="0" borderId="0" xfId="0" applyFont="1" applyAlignment="1">
      <alignment horizontal="center" vertical="center"/>
    </xf>
    <xf numFmtId="0" fontId="18" fillId="9" borderId="14" xfId="0"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9" borderId="20" xfId="0" applyFont="1" applyFill="1" applyBorder="1" applyAlignment="1">
      <alignment horizontal="center" vertical="center" wrapText="1"/>
    </xf>
    <xf numFmtId="0" fontId="18" fillId="9" borderId="54" xfId="0" applyFont="1" applyFill="1" applyBorder="1" applyAlignment="1">
      <alignment horizontal="center" vertical="center" wrapText="1"/>
    </xf>
    <xf numFmtId="49" fontId="18" fillId="9" borderId="20" xfId="0" applyNumberFormat="1" applyFont="1" applyFill="1" applyBorder="1" applyAlignment="1">
      <alignment horizontal="center" vertical="center" wrapText="1"/>
    </xf>
    <xf numFmtId="0" fontId="18" fillId="9" borderId="55" xfId="0" applyFont="1" applyFill="1" applyBorder="1" applyAlignment="1">
      <alignment horizontal="center" vertical="center" wrapText="1"/>
    </xf>
    <xf numFmtId="49" fontId="18" fillId="9" borderId="17" xfId="0" applyNumberFormat="1" applyFont="1" applyFill="1" applyBorder="1" applyAlignment="1">
      <alignment horizontal="center" vertical="center" wrapText="1"/>
    </xf>
    <xf numFmtId="0" fontId="18" fillId="9" borderId="23" xfId="0" applyFont="1" applyFill="1" applyBorder="1" applyAlignment="1">
      <alignment horizontal="center" vertical="center" wrapText="1"/>
    </xf>
    <xf numFmtId="0" fontId="18" fillId="9" borderId="14" xfId="0" applyFont="1" applyFill="1" applyBorder="1" applyAlignment="1">
      <alignment horizontal="center" vertical="center"/>
    </xf>
    <xf numFmtId="0" fontId="18" fillId="9" borderId="17" xfId="0" applyFont="1" applyFill="1" applyBorder="1" applyAlignment="1">
      <alignment horizontal="center" vertical="center"/>
    </xf>
    <xf numFmtId="0" fontId="18" fillId="9" borderId="20" xfId="0" applyFont="1" applyFill="1" applyBorder="1" applyAlignment="1">
      <alignment horizontal="center" vertical="center"/>
    </xf>
    <xf numFmtId="0" fontId="18" fillId="9" borderId="22" xfId="0" applyFont="1" applyFill="1" applyBorder="1" applyAlignment="1">
      <alignment horizontal="center" vertical="center" wrapText="1"/>
    </xf>
    <xf numFmtId="0" fontId="16" fillId="0" borderId="0" xfId="0" applyFont="1" applyFill="1" applyBorder="1"/>
    <xf numFmtId="0" fontId="16" fillId="2" borderId="0" xfId="0" applyFont="1" applyFill="1" applyBorder="1"/>
    <xf numFmtId="0" fontId="1" fillId="0" borderId="0" xfId="0" applyFont="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1" fillId="0" borderId="67" xfId="0" applyFont="1" applyBorder="1" applyAlignment="1">
      <alignment horizontal="center" vertical="center"/>
    </xf>
    <xf numFmtId="0" fontId="1" fillId="0" borderId="70" xfId="0" applyFont="1" applyBorder="1" applyAlignment="1">
      <alignment horizontal="center" vertical="center"/>
    </xf>
    <xf numFmtId="49" fontId="1" fillId="0" borderId="62"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59"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49" fontId="1" fillId="0" borderId="63" xfId="0" applyNumberFormat="1" applyFont="1" applyBorder="1" applyAlignment="1">
      <alignment horizontal="center" vertical="center"/>
    </xf>
    <xf numFmtId="49" fontId="1" fillId="0" borderId="64" xfId="0" applyNumberFormat="1" applyFont="1" applyBorder="1" applyAlignment="1">
      <alignment horizontal="center" vertical="center"/>
    </xf>
    <xf numFmtId="49" fontId="1" fillId="0" borderId="65"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1" fillId="0" borderId="67" xfId="0" applyNumberFormat="1" applyFont="1" applyBorder="1" applyAlignment="1">
      <alignment horizontal="center" vertical="center"/>
    </xf>
    <xf numFmtId="49" fontId="1" fillId="0" borderId="71" xfId="0" applyNumberFormat="1" applyFont="1" applyBorder="1" applyAlignment="1">
      <alignment horizontal="center" vertical="center"/>
    </xf>
    <xf numFmtId="49" fontId="1" fillId="0" borderId="72" xfId="0" applyNumberFormat="1" applyFont="1" applyBorder="1" applyAlignment="1">
      <alignment horizontal="center" vertical="center"/>
    </xf>
    <xf numFmtId="49" fontId="1" fillId="0" borderId="73" xfId="0" applyNumberFormat="1" applyFont="1" applyBorder="1" applyAlignment="1">
      <alignment horizontal="center" vertical="center"/>
    </xf>
    <xf numFmtId="49" fontId="1" fillId="0" borderId="68" xfId="0" applyNumberFormat="1" applyFont="1" applyBorder="1" applyAlignment="1">
      <alignment horizontal="center" vertical="center"/>
    </xf>
    <xf numFmtId="49" fontId="1" fillId="0" borderId="69" xfId="0" applyNumberFormat="1" applyFont="1" applyBorder="1" applyAlignment="1">
      <alignment horizontal="center" vertical="center"/>
    </xf>
    <xf numFmtId="49" fontId="1" fillId="0" borderId="70" xfId="0" applyNumberFormat="1" applyFont="1" applyBorder="1" applyAlignment="1">
      <alignment horizontal="center" vertical="center"/>
    </xf>
    <xf numFmtId="49" fontId="15" fillId="12" borderId="9" xfId="0" applyNumberFormat="1"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7" xfId="0" applyFont="1" applyBorder="1" applyAlignment="1">
      <alignment horizontal="center" vertical="center" wrapText="1"/>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0" xfId="0" applyFont="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0" fillId="0" borderId="0" xfId="0" quotePrefix="1" applyBorder="1"/>
    <xf numFmtId="49" fontId="15" fillId="12" borderId="77" xfId="0" applyNumberFormat="1" applyFont="1" applyFill="1" applyBorder="1" applyAlignment="1">
      <alignment horizontal="center" vertical="center" wrapText="1"/>
    </xf>
    <xf numFmtId="49" fontId="15" fillId="12" borderId="78" xfId="0" applyNumberFormat="1" applyFont="1" applyFill="1" applyBorder="1" applyAlignment="1">
      <alignment horizontal="center" vertical="center" wrapText="1"/>
    </xf>
    <xf numFmtId="49" fontId="15" fillId="12" borderId="79" xfId="0" applyNumberFormat="1" applyFont="1" applyFill="1" applyBorder="1" applyAlignment="1">
      <alignment horizontal="center" vertical="center" wrapText="1"/>
    </xf>
    <xf numFmtId="0" fontId="0" fillId="0" borderId="0" xfId="0" applyBorder="1"/>
    <xf numFmtId="0" fontId="0" fillId="0" borderId="80" xfId="0" quotePrefix="1" applyBorder="1"/>
    <xf numFmtId="0" fontId="0" fillId="0" borderId="81" xfId="0" quotePrefix="1" applyBorder="1" applyAlignment="1">
      <alignment vertical="center"/>
    </xf>
    <xf numFmtId="0" fontId="0" fillId="0" borderId="82" xfId="0" quotePrefix="1" applyBorder="1"/>
    <xf numFmtId="0" fontId="0" fillId="0" borderId="0" xfId="0" applyFill="1" applyBorder="1"/>
    <xf numFmtId="0" fontId="20" fillId="0" borderId="0" xfId="0" applyFont="1"/>
    <xf numFmtId="0" fontId="1" fillId="0" borderId="73" xfId="0" applyFont="1" applyBorder="1" applyAlignment="1">
      <alignment horizontal="center" vertical="center"/>
    </xf>
    <xf numFmtId="0" fontId="21" fillId="16" borderId="83" xfId="0" applyFont="1" applyFill="1" applyBorder="1" applyAlignment="1">
      <alignment horizontal="left" vertical="center"/>
    </xf>
    <xf numFmtId="0" fontId="21" fillId="16" borderId="84" xfId="0" applyFont="1" applyFill="1" applyBorder="1" applyAlignment="1">
      <alignment horizontal="left" vertical="center" wrapText="1"/>
    </xf>
    <xf numFmtId="0" fontId="21" fillId="15" borderId="85" xfId="0" applyFont="1" applyFill="1" applyBorder="1" applyAlignment="1">
      <alignment horizontal="left" vertical="center"/>
    </xf>
    <xf numFmtId="0" fontId="21" fillId="15" borderId="86" xfId="0" applyFont="1" applyFill="1" applyBorder="1" applyAlignment="1">
      <alignment horizontal="left" vertical="center" wrapText="1"/>
    </xf>
    <xf numFmtId="0" fontId="21" fillId="16" borderId="85" xfId="0" applyFont="1" applyFill="1" applyBorder="1" applyAlignment="1">
      <alignment horizontal="left" vertical="center"/>
    </xf>
    <xf numFmtId="0" fontId="21" fillId="16" borderId="86" xfId="0" applyFont="1" applyFill="1" applyBorder="1" applyAlignment="1">
      <alignment horizontal="left" vertical="center" wrapText="1"/>
    </xf>
    <xf numFmtId="0" fontId="21" fillId="15" borderId="87" xfId="0" applyFont="1" applyFill="1" applyBorder="1" applyAlignment="1">
      <alignment horizontal="left" vertical="center"/>
    </xf>
    <xf numFmtId="0" fontId="21" fillId="15" borderId="88" xfId="0" applyFont="1" applyFill="1" applyBorder="1" applyAlignment="1">
      <alignment horizontal="left" vertical="center" wrapText="1"/>
    </xf>
    <xf numFmtId="0" fontId="0" fillId="0" borderId="23" xfId="0" applyFont="1" applyFill="1" applyBorder="1" applyAlignment="1">
      <alignment horizontal="center" vertical="center"/>
    </xf>
    <xf numFmtId="0" fontId="18" fillId="9" borderId="55" xfId="0" applyFont="1" applyFill="1" applyBorder="1" applyAlignment="1">
      <alignment horizontal="center" vertical="center"/>
    </xf>
    <xf numFmtId="49" fontId="1" fillId="0" borderId="89" xfId="0" applyNumberFormat="1" applyFont="1" applyBorder="1" applyAlignment="1">
      <alignment horizontal="center" vertical="center"/>
    </xf>
    <xf numFmtId="49" fontId="1" fillId="0" borderId="90" xfId="0" applyNumberFormat="1"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7" fillId="0" borderId="17" xfId="0" applyFont="1" applyBorder="1" applyAlignment="1">
      <alignment horizontal="center" vertical="center" wrapText="1"/>
    </xf>
    <xf numFmtId="0" fontId="6" fillId="0" borderId="22" xfId="0" applyFont="1" applyBorder="1" applyAlignment="1">
      <alignment horizontal="left" vertical="center" wrapText="1"/>
    </xf>
    <xf numFmtId="0" fontId="22" fillId="17" borderId="58" xfId="0" applyFont="1" applyFill="1" applyBorder="1" applyAlignment="1">
      <alignment horizontal="center" vertical="center" wrapText="1"/>
    </xf>
    <xf numFmtId="0" fontId="7" fillId="0" borderId="61"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7"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4" xfId="0" applyFont="1" applyBorder="1" applyAlignment="1">
      <alignment horizontal="center" vertical="center" wrapText="1"/>
    </xf>
    <xf numFmtId="49" fontId="2" fillId="0" borderId="67" xfId="0" applyNumberFormat="1" applyFont="1" applyBorder="1" applyAlignment="1">
      <alignment horizontal="center" vertical="center" wrapText="1"/>
    </xf>
    <xf numFmtId="0" fontId="2" fillId="0" borderId="67" xfId="0" applyFont="1" applyBorder="1" applyAlignment="1">
      <alignment horizontal="center" vertical="center" wrapText="1"/>
    </xf>
    <xf numFmtId="49" fontId="2" fillId="0" borderId="64" xfId="0" applyNumberFormat="1" applyFont="1" applyBorder="1" applyAlignment="1">
      <alignment horizontal="center" vertical="center" wrapText="1"/>
    </xf>
    <xf numFmtId="0" fontId="2" fillId="0" borderId="61"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70" xfId="0" applyFont="1" applyBorder="1" applyAlignment="1">
      <alignment horizontal="center" vertical="center" wrapText="1"/>
    </xf>
    <xf numFmtId="0" fontId="1" fillId="0" borderId="59" xfId="0" applyFont="1" applyBorder="1" applyAlignment="1">
      <alignment horizontal="center" vertical="center"/>
    </xf>
    <xf numFmtId="0" fontId="1" fillId="0" borderId="62" xfId="0" applyFont="1" applyBorder="1" applyAlignment="1">
      <alignment horizontal="center" vertical="center"/>
    </xf>
    <xf numFmtId="0" fontId="1" fillId="0" borderId="65" xfId="0" applyFont="1" applyBorder="1" applyAlignment="1">
      <alignment horizontal="center" vertical="center"/>
    </xf>
    <xf numFmtId="0" fontId="1" fillId="0" borderId="68" xfId="0" applyFont="1" applyBorder="1" applyAlignment="1">
      <alignment horizontal="center" vertical="center"/>
    </xf>
    <xf numFmtId="49" fontId="1" fillId="0" borderId="62" xfId="0" applyNumberFormat="1" applyFont="1" applyBorder="1" applyAlignment="1">
      <alignment horizontal="center" vertical="center" wrapText="1"/>
    </xf>
    <xf numFmtId="0" fontId="1" fillId="0" borderId="62" xfId="0" applyFont="1" applyBorder="1" applyAlignment="1">
      <alignment horizontal="center" vertical="center" wrapText="1"/>
    </xf>
    <xf numFmtId="0" fontId="1" fillId="0" borderId="65" xfId="0" applyFont="1" applyBorder="1" applyAlignment="1">
      <alignment horizontal="center" vertical="center" wrapText="1"/>
    </xf>
    <xf numFmtId="49" fontId="1" fillId="0" borderId="65" xfId="0" applyNumberFormat="1" applyFont="1" applyBorder="1" applyAlignment="1">
      <alignment horizontal="center" vertical="center" wrapText="1"/>
    </xf>
    <xf numFmtId="49" fontId="1" fillId="0" borderId="89" xfId="0" applyNumberFormat="1" applyFont="1" applyBorder="1" applyAlignment="1">
      <alignment horizontal="center" vertical="center" wrapText="1"/>
    </xf>
    <xf numFmtId="0" fontId="1" fillId="0" borderId="59" xfId="0" applyFont="1" applyBorder="1" applyAlignment="1">
      <alignment vertical="center" wrapText="1"/>
    </xf>
    <xf numFmtId="0" fontId="1" fillId="0" borderId="60" xfId="0" applyFont="1" applyBorder="1" applyAlignment="1">
      <alignment horizontal="center" vertical="center"/>
    </xf>
    <xf numFmtId="0" fontId="1" fillId="0" borderId="63" xfId="0" applyFont="1" applyBorder="1" applyAlignment="1">
      <alignment horizontal="center" vertical="center"/>
    </xf>
    <xf numFmtId="0" fontId="1" fillId="0" borderId="66" xfId="0" applyFont="1" applyBorder="1" applyAlignment="1">
      <alignment horizontal="center" vertical="center"/>
    </xf>
    <xf numFmtId="0" fontId="1" fillId="0" borderId="72" xfId="0" applyFont="1" applyBorder="1" applyAlignment="1">
      <alignment horizontal="center" vertical="center"/>
    </xf>
    <xf numFmtId="0" fontId="1" fillId="0" borderId="90" xfId="0" applyFont="1" applyBorder="1" applyAlignment="1">
      <alignment horizontal="center" vertical="center"/>
    </xf>
    <xf numFmtId="0" fontId="1" fillId="0" borderId="69" xfId="0" applyFont="1" applyBorder="1" applyAlignment="1">
      <alignment horizontal="center" vertical="center"/>
    </xf>
    <xf numFmtId="165" fontId="1" fillId="0" borderId="61" xfId="0" applyNumberFormat="1" applyFont="1" applyBorder="1" applyAlignment="1">
      <alignment horizontal="center" vertical="center"/>
    </xf>
    <xf numFmtId="0" fontId="1" fillId="0" borderId="60" xfId="0" quotePrefix="1" applyFont="1" applyBorder="1" applyAlignment="1">
      <alignment horizontal="center" vertical="center"/>
    </xf>
    <xf numFmtId="0" fontId="1" fillId="0" borderId="62" xfId="0" applyFont="1" applyBorder="1" applyAlignment="1">
      <alignment vertical="center" wrapText="1"/>
    </xf>
    <xf numFmtId="0" fontId="1" fillId="0" borderId="63" xfId="0" quotePrefix="1" applyFont="1" applyBorder="1" applyAlignment="1">
      <alignment horizontal="center" vertical="center"/>
    </xf>
    <xf numFmtId="165" fontId="1" fillId="0" borderId="0" xfId="0" applyNumberFormat="1" applyFont="1" applyAlignment="1">
      <alignment horizontal="center" vertical="center"/>
    </xf>
    <xf numFmtId="165" fontId="1" fillId="0" borderId="64" xfId="0" applyNumberFormat="1" applyFont="1" applyBorder="1" applyAlignment="1">
      <alignment horizontal="center" vertical="center"/>
    </xf>
    <xf numFmtId="165" fontId="1" fillId="0" borderId="67" xfId="0" applyNumberFormat="1" applyFont="1" applyBorder="1" applyAlignment="1">
      <alignment horizontal="center" vertical="center"/>
    </xf>
    <xf numFmtId="165" fontId="1" fillId="0" borderId="73" xfId="0" applyNumberFormat="1" applyFont="1" applyBorder="1" applyAlignment="1">
      <alignment horizontal="center" vertical="center"/>
    </xf>
    <xf numFmtId="165" fontId="1" fillId="0" borderId="91" xfId="0" applyNumberFormat="1" applyFont="1" applyBorder="1" applyAlignment="1">
      <alignment horizontal="center" vertical="center"/>
    </xf>
    <xf numFmtId="165" fontId="1" fillId="0" borderId="70" xfId="0" applyNumberFormat="1" applyFont="1" applyBorder="1" applyAlignment="1">
      <alignment horizontal="center" vertical="center"/>
    </xf>
    <xf numFmtId="0" fontId="1" fillId="0" borderId="0" xfId="0" applyFont="1" applyAlignment="1">
      <alignment vertical="center" wrapText="1"/>
    </xf>
    <xf numFmtId="0" fontId="1" fillId="0" borderId="65" xfId="0" applyFont="1" applyBorder="1" applyAlignment="1">
      <alignment vertical="center" wrapText="1"/>
    </xf>
    <xf numFmtId="0" fontId="1" fillId="0" borderId="71" xfId="0" applyFont="1" applyBorder="1" applyAlignment="1">
      <alignment vertical="center" wrapText="1"/>
    </xf>
    <xf numFmtId="0" fontId="1" fillId="0" borderId="89" xfId="0" applyFont="1" applyBorder="1" applyAlignment="1">
      <alignment vertical="center" wrapText="1"/>
    </xf>
    <xf numFmtId="0" fontId="1" fillId="0" borderId="63" xfId="0" quotePrefix="1" applyFont="1" applyBorder="1" applyAlignment="1">
      <alignment horizontal="center" vertical="center" wrapText="1"/>
    </xf>
    <xf numFmtId="0" fontId="1" fillId="0" borderId="60" xfId="0" quotePrefix="1" applyFont="1" applyBorder="1" applyAlignment="1">
      <alignment horizontal="center" vertical="center" wrapText="1"/>
    </xf>
    <xf numFmtId="0" fontId="1" fillId="0" borderId="72" xfId="0" quotePrefix="1" applyFont="1" applyBorder="1" applyAlignment="1">
      <alignment horizontal="center" vertical="center"/>
    </xf>
    <xf numFmtId="0" fontId="1" fillId="0" borderId="66" xfId="0" quotePrefix="1" applyFont="1" applyBorder="1" applyAlignment="1">
      <alignment horizontal="center" vertical="center"/>
    </xf>
    <xf numFmtId="0" fontId="1" fillId="0" borderId="65" xfId="0" applyFont="1" applyFill="1" applyBorder="1" applyAlignment="1">
      <alignment horizontal="left" vertical="center" wrapText="1"/>
    </xf>
    <xf numFmtId="0" fontId="17" fillId="0" borderId="0" xfId="0" applyFont="1" applyFill="1" applyAlignment="1">
      <alignment horizontal="center" vertical="center"/>
    </xf>
    <xf numFmtId="0" fontId="9" fillId="0" borderId="0" xfId="0" applyFont="1" applyBorder="1" applyAlignment="1">
      <alignment horizontal="center" vertical="center"/>
    </xf>
    <xf numFmtId="0" fontId="9" fillId="2" borderId="0" xfId="0" applyFont="1" applyFill="1" applyAlignment="1">
      <alignment horizontal="center" vertical="center"/>
    </xf>
    <xf numFmtId="0" fontId="7" fillId="0" borderId="0" xfId="0" applyFont="1" applyAlignment="1">
      <alignment horizontal="center" vertical="center"/>
    </xf>
    <xf numFmtId="0" fontId="2" fillId="0" borderId="0" xfId="0" applyFont="1" applyAlignment="1">
      <alignment horizontal="center"/>
    </xf>
    <xf numFmtId="0" fontId="7" fillId="4" borderId="59" xfId="0" applyFont="1" applyFill="1" applyBorder="1" applyAlignment="1">
      <alignment horizontal="left" vertical="center" wrapText="1"/>
    </xf>
    <xf numFmtId="0" fontId="7" fillId="4" borderId="60"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7" fillId="4" borderId="62" xfId="0" applyFont="1" applyFill="1" applyBorder="1" applyAlignment="1">
      <alignment horizontal="left" vertical="center" wrapText="1"/>
    </xf>
    <xf numFmtId="0" fontId="7" fillId="4" borderId="63" xfId="0" applyFont="1" applyFill="1" applyBorder="1" applyAlignment="1">
      <alignment horizontal="center" vertical="center" wrapText="1"/>
    </xf>
    <xf numFmtId="0" fontId="17" fillId="0" borderId="64" xfId="0" applyFont="1" applyFill="1" applyBorder="1" applyAlignment="1">
      <alignment horizontal="center" vertical="center"/>
    </xf>
    <xf numFmtId="0" fontId="7" fillId="11" borderId="62" xfId="0" applyFont="1" applyFill="1" applyBorder="1" applyAlignment="1">
      <alignment horizontal="left" vertical="center" wrapText="1"/>
    </xf>
    <xf numFmtId="0" fontId="7" fillId="11" borderId="63" xfId="0" applyFont="1" applyFill="1" applyBorder="1" applyAlignment="1">
      <alignment horizontal="center" vertical="center" wrapText="1"/>
    </xf>
    <xf numFmtId="0" fontId="7" fillId="6" borderId="65" xfId="0" applyFont="1" applyFill="1" applyBorder="1" applyAlignment="1">
      <alignment horizontal="left" vertical="center" wrapText="1"/>
    </xf>
    <xf numFmtId="0" fontId="7" fillId="6" borderId="66"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11" borderId="65" xfId="0" applyFont="1" applyFill="1" applyBorder="1" applyAlignment="1">
      <alignment horizontal="left" vertical="center" wrapText="1"/>
    </xf>
    <xf numFmtId="0" fontId="7" fillId="11" borderId="66" xfId="0" applyFont="1" applyFill="1" applyBorder="1" applyAlignment="1">
      <alignment horizontal="center" vertical="center" wrapText="1"/>
    </xf>
    <xf numFmtId="0" fontId="17" fillId="0" borderId="67" xfId="0" applyFont="1" applyFill="1" applyBorder="1" applyAlignment="1">
      <alignment horizontal="center" vertical="center"/>
    </xf>
    <xf numFmtId="0" fontId="7" fillId="6" borderId="62" xfId="0" applyFont="1" applyFill="1" applyBorder="1" applyAlignment="1">
      <alignment horizontal="left" vertical="center" wrapText="1"/>
    </xf>
    <xf numFmtId="0" fontId="7" fillId="6"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4" borderId="99" xfId="0" applyFont="1" applyFill="1" applyBorder="1" applyAlignment="1">
      <alignment horizontal="left" vertical="center" wrapText="1"/>
    </xf>
    <xf numFmtId="0" fontId="7" fillId="4" borderId="100" xfId="0" applyFont="1" applyFill="1" applyBorder="1" applyAlignment="1">
      <alignment horizontal="center" vertical="center" wrapText="1"/>
    </xf>
    <xf numFmtId="0" fontId="23" fillId="0" borderId="101" xfId="0" applyFont="1" applyFill="1" applyBorder="1" applyAlignment="1">
      <alignment horizontal="center" vertical="center" wrapText="1"/>
    </xf>
    <xf numFmtId="0" fontId="7" fillId="4" borderId="102" xfId="0" applyFont="1" applyFill="1" applyBorder="1" applyAlignment="1">
      <alignment horizontal="left" vertical="center" wrapText="1"/>
    </xf>
    <xf numFmtId="0" fontId="7" fillId="4" borderId="103" xfId="0" applyFont="1" applyFill="1" applyBorder="1" applyAlignment="1">
      <alignment horizontal="center" vertical="center" wrapText="1"/>
    </xf>
    <xf numFmtId="0" fontId="17" fillId="0" borderId="104" xfId="0" applyFont="1" applyFill="1" applyBorder="1" applyAlignment="1">
      <alignment horizontal="center" vertical="center"/>
    </xf>
    <xf numFmtId="0" fontId="7" fillId="11" borderId="102" xfId="0" applyFont="1" applyFill="1" applyBorder="1" applyAlignment="1">
      <alignment horizontal="left" vertical="center" wrapText="1"/>
    </xf>
    <xf numFmtId="0" fontId="7" fillId="11" borderId="103" xfId="0" applyFont="1" applyFill="1" applyBorder="1" applyAlignment="1">
      <alignment horizontal="center" vertical="center" wrapText="1"/>
    </xf>
    <xf numFmtId="0" fontId="7" fillId="6" borderId="102" xfId="0" applyFont="1" applyFill="1" applyBorder="1" applyAlignment="1">
      <alignment horizontal="left" vertical="center" wrapText="1"/>
    </xf>
    <xf numFmtId="0" fontId="7" fillId="6" borderId="103" xfId="0" applyFont="1" applyFill="1" applyBorder="1" applyAlignment="1">
      <alignment horizontal="center" vertical="center" wrapText="1"/>
    </xf>
    <xf numFmtId="0" fontId="17" fillId="0" borderId="105" xfId="0" applyFont="1" applyBorder="1" applyAlignment="1">
      <alignment horizontal="center" vertical="center"/>
    </xf>
    <xf numFmtId="0" fontId="17" fillId="0" borderId="106" xfId="0" applyFont="1" applyBorder="1" applyAlignment="1">
      <alignment horizontal="center" vertical="center"/>
    </xf>
    <xf numFmtId="0" fontId="17" fillId="0" borderId="107" xfId="0" applyFont="1" applyFill="1" applyBorder="1" applyAlignment="1">
      <alignment horizontal="center" vertical="center"/>
    </xf>
    <xf numFmtId="0" fontId="7" fillId="6" borderId="105" xfId="0" applyFont="1" applyFill="1" applyBorder="1" applyAlignment="1">
      <alignment horizontal="left" vertical="center" wrapText="1"/>
    </xf>
    <xf numFmtId="0" fontId="7" fillId="6" borderId="106" xfId="0" applyFont="1" applyFill="1" applyBorder="1" applyAlignment="1">
      <alignment horizontal="center" vertical="center" wrapText="1"/>
    </xf>
    <xf numFmtId="0" fontId="7" fillId="0" borderId="107" xfId="0" applyFont="1" applyFill="1" applyBorder="1" applyAlignment="1">
      <alignment horizontal="center" vertical="center" wrapText="1"/>
    </xf>
    <xf numFmtId="0" fontId="7" fillId="11" borderId="105" xfId="0" applyFont="1" applyFill="1" applyBorder="1" applyAlignment="1">
      <alignment horizontal="left" vertical="center" wrapText="1"/>
    </xf>
    <xf numFmtId="0" fontId="7" fillId="11" borderId="106" xfId="0" applyFont="1" applyFill="1" applyBorder="1" applyAlignment="1">
      <alignment horizontal="center" vertical="center" wrapText="1"/>
    </xf>
    <xf numFmtId="0" fontId="7" fillId="4" borderId="102" xfId="0" applyFont="1" applyFill="1" applyBorder="1" applyAlignment="1">
      <alignment vertical="center" wrapText="1"/>
    </xf>
    <xf numFmtId="0" fontId="7" fillId="4" borderId="108" xfId="0" applyFont="1" applyFill="1" applyBorder="1" applyAlignment="1">
      <alignment horizontal="left" vertical="center" wrapText="1"/>
    </xf>
    <xf numFmtId="0" fontId="7" fillId="4" borderId="109" xfId="0" applyFont="1" applyFill="1" applyBorder="1" applyAlignment="1">
      <alignment horizontal="center" vertical="center" wrapText="1"/>
    </xf>
    <xf numFmtId="0" fontId="17" fillId="0" borderId="110" xfId="0" applyFont="1" applyFill="1" applyBorder="1" applyAlignment="1">
      <alignment horizontal="center" vertical="center"/>
    </xf>
    <xf numFmtId="49" fontId="24" fillId="0" borderId="60" xfId="0" applyNumberFormat="1" applyFont="1" applyBorder="1" applyAlignment="1">
      <alignment horizontal="center" vertical="center"/>
    </xf>
    <xf numFmtId="0" fontId="23" fillId="0" borderId="104" xfId="0" applyFont="1" applyFill="1" applyBorder="1" applyAlignment="1">
      <alignment horizontal="center" vertical="center"/>
    </xf>
    <xf numFmtId="0" fontId="23" fillId="0" borderId="104" xfId="0" applyFont="1" applyFill="1" applyBorder="1" applyAlignment="1">
      <alignment horizontal="center" vertical="center" wrapText="1"/>
    </xf>
    <xf numFmtId="0" fontId="23" fillId="0" borderId="107" xfId="0" applyFont="1" applyFill="1" applyBorder="1" applyAlignment="1">
      <alignment horizontal="center" vertical="center" wrapText="1"/>
    </xf>
    <xf numFmtId="0" fontId="23" fillId="0" borderId="64" xfId="0" applyFont="1" applyFill="1" applyBorder="1" applyAlignment="1">
      <alignment horizontal="center" vertical="center"/>
    </xf>
    <xf numFmtId="0" fontId="23" fillId="0" borderId="64"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19" fillId="0" borderId="20" xfId="0" applyFont="1" applyBorder="1" applyAlignment="1">
      <alignment horizontal="center" vertical="center" wrapText="1"/>
    </xf>
    <xf numFmtId="0" fontId="1" fillId="0" borderId="117" xfId="0" applyFont="1" applyBorder="1" applyAlignment="1">
      <alignment horizontal="center" vertical="center"/>
    </xf>
    <xf numFmtId="0" fontId="2" fillId="0" borderId="118" xfId="0" applyFont="1" applyBorder="1" applyAlignment="1">
      <alignment horizontal="center" vertical="center" wrapText="1"/>
    </xf>
    <xf numFmtId="49" fontId="1" fillId="0" borderId="117" xfId="0" applyNumberFormat="1" applyFont="1" applyBorder="1" applyAlignment="1">
      <alignment horizontal="center" vertical="center"/>
    </xf>
    <xf numFmtId="49" fontId="1" fillId="0" borderId="119" xfId="0" applyNumberFormat="1" applyFont="1" applyBorder="1" applyAlignment="1">
      <alignment horizontal="center" vertical="center"/>
    </xf>
    <xf numFmtId="49" fontId="1" fillId="0" borderId="118" xfId="0" applyNumberFormat="1" applyFont="1" applyBorder="1" applyAlignment="1">
      <alignment horizontal="center" vertical="center"/>
    </xf>
    <xf numFmtId="0" fontId="9" fillId="0" borderId="117" xfId="0" applyFont="1" applyBorder="1" applyAlignment="1">
      <alignment horizontal="center" vertical="center"/>
    </xf>
    <xf numFmtId="0" fontId="9" fillId="0" borderId="119" xfId="0" applyFont="1" applyBorder="1" applyAlignment="1">
      <alignment horizontal="center" vertical="center"/>
    </xf>
    <xf numFmtId="0" fontId="1" fillId="0" borderId="118" xfId="0" applyFont="1" applyBorder="1" applyAlignment="1">
      <alignment horizontal="center" vertical="center"/>
    </xf>
    <xf numFmtId="0" fontId="1" fillId="0" borderId="117" xfId="0" applyFont="1" applyBorder="1" applyAlignment="1">
      <alignment vertical="center" wrapText="1"/>
    </xf>
    <xf numFmtId="0" fontId="1" fillId="0" borderId="119" xfId="0" applyFont="1" applyBorder="1" applyAlignment="1">
      <alignment horizontal="center" vertical="center"/>
    </xf>
    <xf numFmtId="165" fontId="1" fillId="0" borderId="118" xfId="0" applyNumberFormat="1" applyFont="1" applyBorder="1" applyAlignment="1">
      <alignment horizontal="center" vertical="center"/>
    </xf>
    <xf numFmtId="0" fontId="7" fillId="0" borderId="115" xfId="0" applyFont="1" applyFill="1" applyBorder="1" applyAlignment="1">
      <alignment horizontal="center" vertical="center" wrapText="1"/>
    </xf>
    <xf numFmtId="0" fontId="19" fillId="0" borderId="114" xfId="0" applyFont="1" applyFill="1" applyBorder="1" applyAlignment="1">
      <alignment horizontal="left" vertical="center" wrapText="1"/>
    </xf>
    <xf numFmtId="0" fontId="25" fillId="0" borderId="116" xfId="0" applyFont="1" applyFill="1" applyBorder="1" applyAlignment="1">
      <alignment horizontal="center" vertical="center" wrapText="1"/>
    </xf>
    <xf numFmtId="0" fontId="25" fillId="0" borderId="104" xfId="0" applyFont="1" applyFill="1" applyBorder="1" applyAlignment="1">
      <alignment horizontal="center" vertical="center" wrapText="1"/>
    </xf>
    <xf numFmtId="0" fontId="1" fillId="0" borderId="71" xfId="0" applyFont="1" applyBorder="1" applyAlignment="1">
      <alignment horizontal="center" vertical="center"/>
    </xf>
    <xf numFmtId="0" fontId="2" fillId="0" borderId="73" xfId="0" applyFont="1" applyBorder="1" applyAlignment="1">
      <alignment horizontal="center" vertical="center" wrapText="1"/>
    </xf>
    <xf numFmtId="0" fontId="7" fillId="0" borderId="72" xfId="0" applyFont="1" applyFill="1" applyBorder="1" applyAlignment="1">
      <alignment horizontal="center" vertical="center" wrapText="1"/>
    </xf>
    <xf numFmtId="0" fontId="19" fillId="0" borderId="71" xfId="0" applyFont="1" applyFill="1" applyBorder="1" applyAlignment="1">
      <alignment horizontal="left" vertical="center" wrapText="1"/>
    </xf>
    <xf numFmtId="0" fontId="25" fillId="0" borderId="73" xfId="0" applyFont="1" applyFill="1" applyBorder="1" applyAlignment="1">
      <alignment horizontal="center" vertical="center" wrapText="1"/>
    </xf>
    <xf numFmtId="0" fontId="19" fillId="0" borderId="17" xfId="0" applyFont="1" applyBorder="1" applyAlignment="1">
      <alignment horizontal="center" vertical="center" wrapText="1"/>
    </xf>
    <xf numFmtId="0" fontId="25" fillId="0" borderId="64" xfId="0" applyFont="1" applyFill="1" applyBorder="1" applyAlignment="1">
      <alignment horizontal="center" vertical="center" wrapText="1"/>
    </xf>
    <xf numFmtId="0" fontId="25" fillId="0" borderId="67" xfId="0" applyFont="1" applyFill="1" applyBorder="1" applyAlignment="1">
      <alignment horizontal="center" vertical="center" wrapText="1"/>
    </xf>
    <xf numFmtId="49" fontId="1" fillId="0" borderId="62" xfId="0" quotePrefix="1" applyNumberFormat="1" applyFont="1" applyBorder="1" applyAlignment="1">
      <alignment horizontal="center" vertical="center"/>
    </xf>
    <xf numFmtId="49" fontId="1" fillId="0" borderId="65" xfId="0" quotePrefix="1" applyNumberFormat="1" applyFont="1" applyBorder="1" applyAlignment="1">
      <alignment horizontal="center" vertical="center"/>
    </xf>
    <xf numFmtId="0" fontId="19" fillId="0" borderId="17"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101" xfId="0" applyFont="1" applyFill="1" applyBorder="1" applyAlignment="1">
      <alignment horizontal="center" vertical="center" wrapText="1"/>
    </xf>
    <xf numFmtId="0" fontId="25" fillId="0" borderId="107" xfId="0" applyFont="1" applyFill="1" applyBorder="1" applyAlignment="1">
      <alignment horizontal="center" vertical="center" wrapText="1"/>
    </xf>
    <xf numFmtId="0" fontId="1" fillId="19" borderId="0" xfId="0" applyFont="1" applyFill="1"/>
    <xf numFmtId="0" fontId="6" fillId="19" borderId="0" xfId="0" applyFont="1" applyFill="1" applyAlignment="1">
      <alignment vertical="center"/>
    </xf>
    <xf numFmtId="0" fontId="18" fillId="19" borderId="0" xfId="0" applyFont="1" applyFill="1" applyAlignment="1">
      <alignment horizontal="center" vertical="center"/>
    </xf>
    <xf numFmtId="0" fontId="1" fillId="19" borderId="0" xfId="0" applyFont="1" applyFill="1" applyBorder="1"/>
    <xf numFmtId="0" fontId="0" fillId="19" borderId="0" xfId="0" applyFont="1" applyFill="1" applyAlignment="1">
      <alignment horizontal="center" vertical="center"/>
    </xf>
    <xf numFmtId="0" fontId="17" fillId="19" borderId="0" xfId="0" applyFont="1" applyFill="1" applyAlignment="1">
      <alignment horizontal="center" vertical="center"/>
    </xf>
    <xf numFmtId="0" fontId="1" fillId="19" borderId="0" xfId="0" applyFont="1" applyFill="1" applyAlignment="1">
      <alignment horizontal="center" vertical="center"/>
    </xf>
    <xf numFmtId="0" fontId="1" fillId="19" borderId="0" xfId="0" applyFont="1" applyFill="1" applyAlignment="1">
      <alignment horizontal="center" vertical="center" wrapText="1"/>
    </xf>
    <xf numFmtId="49" fontId="1" fillId="19" borderId="0" xfId="0" applyNumberFormat="1" applyFont="1" applyFill="1" applyAlignment="1">
      <alignment horizontal="center" vertical="center"/>
    </xf>
    <xf numFmtId="0" fontId="9" fillId="19" borderId="0" xfId="0" applyFont="1" applyFill="1" applyAlignment="1">
      <alignment horizontal="center" vertical="center"/>
    </xf>
    <xf numFmtId="0" fontId="1" fillId="19" borderId="0" xfId="0" applyFont="1" applyFill="1" applyAlignment="1">
      <alignment vertical="center" wrapText="1"/>
    </xf>
    <xf numFmtId="165" fontId="1" fillId="19" borderId="0" xfId="0" applyNumberFormat="1" applyFont="1" applyFill="1" applyAlignment="1">
      <alignment horizontal="center" vertical="center"/>
    </xf>
    <xf numFmtId="0" fontId="1" fillId="0" borderId="0" xfId="0" applyFont="1" applyFill="1"/>
    <xf numFmtId="0" fontId="1" fillId="20" borderId="0" xfId="0" applyFont="1" applyFill="1"/>
    <xf numFmtId="0" fontId="6" fillId="20" borderId="0" xfId="0" applyFont="1" applyFill="1" applyAlignment="1">
      <alignment vertical="center"/>
    </xf>
    <xf numFmtId="0" fontId="18" fillId="20" borderId="0" xfId="0" applyFont="1" applyFill="1" applyAlignment="1">
      <alignment horizontal="center" vertical="center"/>
    </xf>
    <xf numFmtId="0" fontId="1" fillId="20" borderId="0" xfId="0" applyFont="1" applyFill="1" applyBorder="1"/>
    <xf numFmtId="0" fontId="17" fillId="20" borderId="0" xfId="0" applyFont="1" applyFill="1" applyAlignment="1">
      <alignment horizontal="center" vertical="center"/>
    </xf>
    <xf numFmtId="0" fontId="1" fillId="20" borderId="0" xfId="0" applyFont="1" applyFill="1" applyAlignment="1">
      <alignment horizontal="center" vertical="center"/>
    </xf>
    <xf numFmtId="0" fontId="0" fillId="20" borderId="0" xfId="0" applyFont="1" applyFill="1" applyAlignment="1">
      <alignment horizontal="center" vertical="center"/>
    </xf>
    <xf numFmtId="0" fontId="1" fillId="20" borderId="0" xfId="0" applyFont="1" applyFill="1" applyAlignment="1">
      <alignment horizontal="center" vertical="center" wrapText="1"/>
    </xf>
    <xf numFmtId="49" fontId="1" fillId="20" borderId="0" xfId="0" applyNumberFormat="1" applyFont="1" applyFill="1" applyAlignment="1">
      <alignment horizontal="center" vertical="center"/>
    </xf>
    <xf numFmtId="0" fontId="9" fillId="20" borderId="0" xfId="0" applyFont="1" applyFill="1" applyAlignment="1">
      <alignment horizontal="center" vertical="center"/>
    </xf>
    <xf numFmtId="0" fontId="1" fillId="20" borderId="0" xfId="0" applyFont="1" applyFill="1" applyAlignment="1">
      <alignment vertical="center" wrapText="1"/>
    </xf>
    <xf numFmtId="165" fontId="1" fillId="20" borderId="0" xfId="0" applyNumberFormat="1" applyFont="1" applyFill="1" applyAlignment="1">
      <alignment horizontal="center" vertical="center"/>
    </xf>
    <xf numFmtId="0" fontId="1" fillId="21" borderId="0" xfId="0" applyFont="1" applyFill="1"/>
    <xf numFmtId="0" fontId="6" fillId="21" borderId="0" xfId="0" applyFont="1" applyFill="1" applyAlignment="1">
      <alignment vertical="center"/>
    </xf>
    <xf numFmtId="0" fontId="18" fillId="21" borderId="0" xfId="0" applyFont="1" applyFill="1" applyAlignment="1">
      <alignment horizontal="center" vertical="center"/>
    </xf>
    <xf numFmtId="0" fontId="1" fillId="21" borderId="0" xfId="0" applyFont="1" applyFill="1" applyBorder="1"/>
    <xf numFmtId="0" fontId="17" fillId="21" borderId="0" xfId="0" applyFont="1" applyFill="1" applyAlignment="1">
      <alignment horizontal="center" vertical="center"/>
    </xf>
    <xf numFmtId="0" fontId="1" fillId="21" borderId="0" xfId="0" applyFont="1" applyFill="1" applyAlignment="1">
      <alignment horizontal="center" vertical="center"/>
    </xf>
    <xf numFmtId="0" fontId="0" fillId="21" borderId="0" xfId="0" applyFont="1" applyFill="1" applyAlignment="1">
      <alignment horizontal="center" vertical="center"/>
    </xf>
    <xf numFmtId="0" fontId="1" fillId="21" borderId="0" xfId="0" applyFont="1" applyFill="1" applyAlignment="1">
      <alignment horizontal="center" vertical="center" wrapText="1"/>
    </xf>
    <xf numFmtId="49" fontId="1" fillId="21" borderId="0" xfId="0" applyNumberFormat="1" applyFont="1" applyFill="1" applyAlignment="1">
      <alignment horizontal="center" vertical="center"/>
    </xf>
    <xf numFmtId="0" fontId="9" fillId="21" borderId="0" xfId="0" applyFont="1" applyFill="1" applyAlignment="1">
      <alignment horizontal="center" vertical="center"/>
    </xf>
    <xf numFmtId="0" fontId="1" fillId="21" borderId="0" xfId="0" applyFont="1" applyFill="1" applyAlignment="1">
      <alignment vertical="center" wrapText="1"/>
    </xf>
    <xf numFmtId="165" fontId="1" fillId="21" borderId="0" xfId="0" applyNumberFormat="1" applyFont="1" applyFill="1" applyAlignment="1">
      <alignment horizontal="center" vertical="center"/>
    </xf>
    <xf numFmtId="0" fontId="1" fillId="22" borderId="0" xfId="0" applyFont="1" applyFill="1"/>
    <xf numFmtId="0" fontId="6" fillId="22" borderId="0" xfId="0" applyFont="1" applyFill="1" applyAlignment="1">
      <alignment vertical="center"/>
    </xf>
    <xf numFmtId="0" fontId="18" fillId="22" borderId="0" xfId="0" applyFont="1" applyFill="1" applyAlignment="1">
      <alignment horizontal="center" vertical="center"/>
    </xf>
    <xf numFmtId="0" fontId="1" fillId="22" borderId="0" xfId="0" applyFont="1" applyFill="1" applyBorder="1"/>
    <xf numFmtId="0" fontId="17" fillId="22" borderId="0" xfId="0" applyFont="1" applyFill="1" applyAlignment="1">
      <alignment horizontal="center" vertical="center"/>
    </xf>
    <xf numFmtId="0" fontId="1" fillId="22" borderId="0" xfId="0" applyFont="1" applyFill="1" applyAlignment="1">
      <alignment horizontal="center" vertical="center"/>
    </xf>
    <xf numFmtId="0" fontId="0" fillId="22" borderId="0" xfId="0" applyFont="1" applyFill="1" applyAlignment="1">
      <alignment horizontal="center" vertical="center"/>
    </xf>
    <xf numFmtId="0" fontId="1" fillId="22" borderId="0" xfId="0" applyFont="1" applyFill="1" applyAlignment="1">
      <alignment horizontal="center" vertical="center" wrapText="1"/>
    </xf>
    <xf numFmtId="49" fontId="1" fillId="22" borderId="0" xfId="0" applyNumberFormat="1" applyFont="1" applyFill="1" applyAlignment="1">
      <alignment horizontal="center" vertical="center"/>
    </xf>
    <xf numFmtId="0" fontId="9" fillId="22" borderId="0" xfId="0" applyFont="1" applyFill="1" applyAlignment="1">
      <alignment horizontal="center" vertical="center"/>
    </xf>
    <xf numFmtId="0" fontId="1" fillId="22" borderId="0" xfId="0" applyFont="1" applyFill="1" applyAlignment="1">
      <alignment vertical="center" wrapText="1"/>
    </xf>
    <xf numFmtId="165" fontId="1" fillId="22" borderId="0" xfId="0" applyNumberFormat="1" applyFont="1" applyFill="1" applyAlignment="1">
      <alignment horizontal="center" vertical="center"/>
    </xf>
    <xf numFmtId="0" fontId="7" fillId="0" borderId="17" xfId="0" applyFont="1" applyBorder="1" applyAlignment="1">
      <alignment horizontal="center" vertical="center" wrapText="1"/>
    </xf>
    <xf numFmtId="0" fontId="1" fillId="0" borderId="62" xfId="0" quotePrefix="1" applyFont="1" applyBorder="1" applyAlignment="1">
      <alignment vertical="center" wrapText="1"/>
    </xf>
    <xf numFmtId="0" fontId="1" fillId="0" borderId="65" xfId="0" quotePrefix="1" applyFont="1" applyBorder="1" applyAlignment="1">
      <alignment vertical="center" wrapText="1"/>
    </xf>
    <xf numFmtId="0" fontId="1" fillId="0" borderId="68" xfId="0" quotePrefix="1" applyFont="1" applyBorder="1" applyAlignment="1">
      <alignment vertical="center" wrapText="1"/>
    </xf>
    <xf numFmtId="0" fontId="1" fillId="0" borderId="59" xfId="0" quotePrefix="1" applyFont="1" applyBorder="1" applyAlignment="1">
      <alignment vertical="center" wrapText="1"/>
    </xf>
    <xf numFmtId="0" fontId="1" fillId="0" borderId="62" xfId="0" applyFont="1" applyFill="1" applyBorder="1" applyAlignment="1">
      <alignment vertical="center" wrapText="1"/>
    </xf>
    <xf numFmtId="0" fontId="1" fillId="0" borderId="67" xfId="0" applyFont="1" applyFill="1" applyBorder="1" applyAlignment="1">
      <alignment horizontal="center" vertical="center"/>
    </xf>
    <xf numFmtId="0" fontId="1" fillId="0" borderId="65" xfId="0" applyFont="1" applyFill="1" applyBorder="1" applyAlignment="1">
      <alignment vertical="center" wrapText="1"/>
    </xf>
    <xf numFmtId="0" fontId="1" fillId="0" borderId="63" xfId="0" applyFont="1" applyFill="1" applyBorder="1" applyAlignment="1">
      <alignment horizontal="center" vertical="center" wrapText="1" shrinkToFit="1"/>
    </xf>
    <xf numFmtId="165" fontId="1" fillId="0" borderId="64" xfId="0" applyNumberFormat="1" applyFont="1" applyFill="1" applyBorder="1" applyAlignment="1">
      <alignment horizontal="center" vertical="center"/>
    </xf>
    <xf numFmtId="0" fontId="1" fillId="0" borderId="66" xfId="0" applyFont="1" applyFill="1" applyBorder="1" applyAlignment="1">
      <alignment horizontal="center" vertical="center" wrapText="1"/>
    </xf>
    <xf numFmtId="165" fontId="1" fillId="0" borderId="67" xfId="0" applyNumberFormat="1" applyFont="1" applyFill="1" applyBorder="1" applyAlignment="1">
      <alignment horizontal="center" vertical="center"/>
    </xf>
    <xf numFmtId="0" fontId="19" fillId="0" borderId="67" xfId="0" applyFont="1" applyFill="1" applyBorder="1" applyAlignment="1">
      <alignment horizontal="center" vertical="center" wrapText="1"/>
    </xf>
    <xf numFmtId="0" fontId="23" fillId="0" borderId="107" xfId="0" applyFont="1" applyFill="1" applyBorder="1" applyAlignment="1">
      <alignment horizontal="center" vertical="center" wrapText="1" shrinkToFit="1"/>
    </xf>
    <xf numFmtId="0" fontId="11" fillId="0" borderId="25"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25"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5"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6" fillId="0" borderId="14" xfId="0" applyFont="1" applyBorder="1" applyAlignment="1">
      <alignment horizontal="left" vertical="center"/>
    </xf>
    <xf numFmtId="0" fontId="6" fillId="0" borderId="17" xfId="0" applyFont="1" applyBorder="1" applyAlignment="1">
      <alignment horizontal="left" vertical="center"/>
    </xf>
    <xf numFmtId="0" fontId="6" fillId="0" borderId="20" xfId="0" applyFont="1" applyBorder="1" applyAlignment="1">
      <alignment horizontal="left" vertical="center"/>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20" xfId="0" applyFont="1" applyBorder="1" applyAlignment="1">
      <alignment horizontal="left" vertical="center" wrapText="1"/>
    </xf>
    <xf numFmtId="0" fontId="7" fillId="0" borderId="17" xfId="0" applyFont="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9" xfId="0" applyFont="1" applyBorder="1" applyAlignment="1">
      <alignment horizontal="left" vertical="center" wrapText="1"/>
    </xf>
    <xf numFmtId="0" fontId="6" fillId="0" borderId="22" xfId="0" applyFont="1" applyBorder="1" applyAlignment="1">
      <alignment horizontal="left" vertical="center" wrapText="1"/>
    </xf>
    <xf numFmtId="0" fontId="6" fillId="0" borderId="14" xfId="0" applyFont="1" applyBorder="1" applyAlignment="1">
      <alignment horizontal="left" vertical="center" wrapText="1" shrinkToFit="1"/>
    </xf>
    <xf numFmtId="0" fontId="6" fillId="0" borderId="17" xfId="0" applyFont="1" applyBorder="1" applyAlignment="1">
      <alignment horizontal="left" vertical="center" wrapText="1" shrinkToFit="1"/>
    </xf>
    <xf numFmtId="0" fontId="6" fillId="0" borderId="20" xfId="0" applyFont="1" applyBorder="1" applyAlignment="1">
      <alignment horizontal="left" vertical="center" wrapText="1" shrinkToFit="1"/>
    </xf>
    <xf numFmtId="0" fontId="7" fillId="0" borderId="17" xfId="0" applyFont="1" applyBorder="1" applyAlignment="1">
      <alignment horizontal="left" vertical="center" wrapText="1"/>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 xfId="0" applyFont="1" applyFill="1" applyBorder="1" applyAlignment="1">
      <alignment horizontal="center" textRotation="90" wrapText="1"/>
    </xf>
    <xf numFmtId="0" fontId="3" fillId="3" borderId="10" xfId="0" applyFont="1" applyFill="1" applyBorder="1" applyAlignment="1">
      <alignment horizontal="center" textRotation="90" wrapText="1"/>
    </xf>
    <xf numFmtId="0" fontId="3" fillId="3" borderId="3" xfId="0" applyFont="1" applyFill="1" applyBorder="1" applyAlignment="1">
      <alignment horizontal="center" textRotation="90" wrapText="1"/>
    </xf>
    <xf numFmtId="0" fontId="3" fillId="3" borderId="11" xfId="0" applyFont="1" applyFill="1" applyBorder="1" applyAlignment="1">
      <alignment horizontal="center" textRotation="90" wrapText="1"/>
    </xf>
    <xf numFmtId="0" fontId="3" fillId="3" borderId="4" xfId="0" applyFont="1" applyFill="1" applyBorder="1" applyAlignment="1">
      <alignment horizontal="center" textRotation="90" wrapText="1"/>
    </xf>
    <xf numFmtId="0" fontId="3" fillId="3" borderId="12" xfId="0" applyFont="1" applyFill="1" applyBorder="1" applyAlignment="1">
      <alignment horizontal="center" textRotation="90"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shrinkToFi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23" xfId="0" applyFont="1" applyBorder="1" applyAlignment="1">
      <alignment horizontal="left" vertical="center" wrapText="1" shrinkToFit="1"/>
    </xf>
    <xf numFmtId="0" fontId="3" fillId="13" borderId="8" xfId="0" applyFont="1" applyFill="1" applyBorder="1" applyAlignment="1">
      <alignment horizontal="center" vertical="center" wrapText="1"/>
    </xf>
    <xf numFmtId="0" fontId="3" fillId="13" borderId="58"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3" fillId="14" borderId="58"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58" xfId="0" applyFont="1" applyFill="1" applyBorder="1" applyAlignment="1">
      <alignment horizontal="center" vertical="center" wrapText="1"/>
    </xf>
    <xf numFmtId="49" fontId="3" fillId="10" borderId="9" xfId="0" applyNumberFormat="1"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58" xfId="0" applyFont="1" applyFill="1" applyBorder="1" applyAlignment="1">
      <alignment horizontal="center" vertical="center" wrapText="1"/>
    </xf>
    <xf numFmtId="0" fontId="6" fillId="0" borderId="56" xfId="0" applyFont="1" applyBorder="1" applyAlignment="1">
      <alignment horizontal="left" vertical="center" wrapText="1" shrinkToFit="1"/>
    </xf>
    <xf numFmtId="0" fontId="6" fillId="0" borderId="54" xfId="0" applyFont="1" applyBorder="1" applyAlignment="1">
      <alignment horizontal="left" vertical="center" wrapText="1" shrinkToFit="1"/>
    </xf>
    <xf numFmtId="0" fontId="6" fillId="0" borderId="57" xfId="0" applyFont="1" applyBorder="1" applyAlignment="1">
      <alignment horizontal="left" vertical="center" wrapText="1" shrinkToFit="1"/>
    </xf>
    <xf numFmtId="0" fontId="6" fillId="0" borderId="56" xfId="0" applyFont="1" applyBorder="1" applyAlignment="1">
      <alignment horizontal="left" vertical="center"/>
    </xf>
    <xf numFmtId="0" fontId="6" fillId="0" borderId="54" xfId="0" applyFont="1" applyBorder="1" applyAlignment="1">
      <alignment horizontal="left" vertical="center"/>
    </xf>
    <xf numFmtId="0" fontId="6" fillId="0" borderId="57" xfId="0" applyFont="1" applyBorder="1" applyAlignment="1">
      <alignment horizontal="left" vertical="center"/>
    </xf>
    <xf numFmtId="0" fontId="3" fillId="14" borderId="92" xfId="0" applyFont="1" applyFill="1" applyBorder="1" applyAlignment="1">
      <alignment horizontal="center" vertical="center" wrapText="1"/>
    </xf>
    <xf numFmtId="0" fontId="3" fillId="14" borderId="93" xfId="0" applyFont="1" applyFill="1" applyBorder="1" applyAlignment="1">
      <alignment horizontal="center" vertical="center" wrapText="1"/>
    </xf>
    <xf numFmtId="0" fontId="6" fillId="0" borderId="55" xfId="0" applyFont="1" applyBorder="1" applyAlignment="1">
      <alignment horizontal="left" vertical="center"/>
    </xf>
    <xf numFmtId="0" fontId="3" fillId="3" borderId="94" xfId="0" applyFont="1" applyFill="1" applyBorder="1" applyAlignment="1">
      <alignment horizontal="center" vertical="center"/>
    </xf>
    <xf numFmtId="0" fontId="3" fillId="3" borderId="95" xfId="0" applyFont="1" applyFill="1" applyBorder="1" applyAlignment="1">
      <alignment horizontal="center" vertical="center"/>
    </xf>
    <xf numFmtId="0" fontId="3" fillId="3" borderId="96" xfId="0" applyFont="1" applyFill="1" applyBorder="1" applyAlignment="1">
      <alignment horizontal="center" vertical="center" wrapText="1" shrinkToFit="1"/>
    </xf>
    <xf numFmtId="0" fontId="3" fillId="3" borderId="97" xfId="0" applyFont="1" applyFill="1" applyBorder="1" applyAlignment="1">
      <alignment horizontal="center" vertical="center" wrapText="1" shrinkToFit="1"/>
    </xf>
    <xf numFmtId="0" fontId="3" fillId="3" borderId="34" xfId="0" applyFont="1" applyFill="1" applyBorder="1" applyAlignment="1">
      <alignment horizontal="center" vertical="center" wrapText="1"/>
    </xf>
    <xf numFmtId="0" fontId="3" fillId="3" borderId="98" xfId="0" applyFont="1" applyFill="1" applyBorder="1" applyAlignment="1">
      <alignment horizontal="center" vertical="center" wrapText="1"/>
    </xf>
    <xf numFmtId="0" fontId="25" fillId="0" borderId="111" xfId="0" applyFont="1" applyFill="1" applyBorder="1" applyAlignment="1">
      <alignment horizontal="center" vertical="center" wrapText="1"/>
    </xf>
    <xf numFmtId="0" fontId="25" fillId="0" borderId="112" xfId="0" applyFont="1" applyFill="1" applyBorder="1" applyAlignment="1">
      <alignment horizontal="center" vertical="center" wrapText="1"/>
    </xf>
    <xf numFmtId="0" fontId="19" fillId="0" borderId="23" xfId="0" applyFont="1" applyBorder="1" applyAlignment="1">
      <alignment horizontal="center" vertical="center" wrapText="1"/>
    </xf>
    <xf numFmtId="0" fontId="2" fillId="0" borderId="57" xfId="0" applyFont="1" applyBorder="1" applyAlignment="1">
      <alignment horizontal="center" vertical="center" wrapText="1"/>
    </xf>
    <xf numFmtId="165" fontId="3" fillId="13" borderId="8" xfId="0" applyNumberFormat="1" applyFont="1" applyFill="1" applyBorder="1" applyAlignment="1">
      <alignment horizontal="center" vertical="center" wrapText="1"/>
    </xf>
    <xf numFmtId="165" fontId="3" fillId="13" borderId="58" xfId="0" applyNumberFormat="1" applyFont="1" applyFill="1" applyBorder="1" applyAlignment="1">
      <alignment horizontal="center" vertical="center" wrapText="1"/>
    </xf>
    <xf numFmtId="0" fontId="3" fillId="18" borderId="8" xfId="0" applyFont="1" applyFill="1" applyBorder="1" applyAlignment="1">
      <alignment horizontal="center" vertical="center" wrapText="1"/>
    </xf>
    <xf numFmtId="0" fontId="3" fillId="18" borderId="58" xfId="0" applyFont="1" applyFill="1" applyBorder="1" applyAlignment="1">
      <alignment horizontal="center" vertical="center" wrapText="1"/>
    </xf>
    <xf numFmtId="0" fontId="25" fillId="0" borderId="113"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5" fillId="0" borderId="73" xfId="0" applyFont="1" applyFill="1" applyBorder="1" applyAlignment="1">
      <alignment horizontal="center" vertical="center" wrapText="1"/>
    </xf>
    <xf numFmtId="0" fontId="25" fillId="0" borderId="91" xfId="0" applyFont="1" applyFill="1" applyBorder="1" applyAlignment="1">
      <alignment horizontal="center" vertical="center" wrapText="1"/>
    </xf>
    <xf numFmtId="0" fontId="19" fillId="0" borderId="55" xfId="0" applyFont="1" applyBorder="1" applyAlignment="1">
      <alignment horizontal="center" vertical="center" wrapText="1"/>
    </xf>
    <xf numFmtId="0" fontId="23" fillId="0" borderId="111" xfId="0" applyFont="1" applyFill="1" applyBorder="1" applyAlignment="1">
      <alignment horizontal="center" vertical="center" wrapText="1"/>
    </xf>
    <xf numFmtId="0" fontId="23" fillId="0" borderId="116" xfId="0" applyFont="1" applyFill="1" applyBorder="1" applyAlignment="1">
      <alignment horizontal="center" vertical="center" wrapText="1"/>
    </xf>
    <xf numFmtId="0" fontId="23" fillId="0" borderId="120"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0" fillId="0" borderId="0" xfId="0" applyAlignment="1">
      <alignment horizontal="left" vertical="top" wrapText="1"/>
    </xf>
    <xf numFmtId="49" fontId="3" fillId="10" borderId="74" xfId="0" applyNumberFormat="1" applyFont="1" applyFill="1" applyBorder="1" applyAlignment="1">
      <alignment horizontal="center" vertical="center" wrapText="1"/>
    </xf>
    <xf numFmtId="49" fontId="3" fillId="10" borderId="75" xfId="0" applyNumberFormat="1" applyFont="1" applyFill="1" applyBorder="1" applyAlignment="1">
      <alignment horizontal="center" vertical="center" wrapText="1"/>
    </xf>
    <xf numFmtId="49" fontId="3" fillId="10" borderId="76" xfId="0" applyNumberFormat="1" applyFont="1" applyFill="1" applyBorder="1" applyAlignment="1">
      <alignment horizontal="center" vertical="center" wrapText="1"/>
    </xf>
    <xf numFmtId="0" fontId="0" fillId="0" borderId="0" xfId="0" applyBorder="1" applyAlignment="1">
      <alignment horizontal="left" vertical="center"/>
    </xf>
    <xf numFmtId="0" fontId="3" fillId="18" borderId="0" xfId="0" applyFont="1" applyFill="1" applyBorder="1" applyAlignment="1">
      <alignment horizontal="center" vertical="center" wrapText="1"/>
    </xf>
    <xf numFmtId="0" fontId="26" fillId="0" borderId="0" xfId="0" applyFont="1" applyAlignment="1">
      <alignment horizontal="left" vertical="center" readingOrder="1"/>
    </xf>
    <xf numFmtId="165" fontId="3" fillId="13" borderId="1" xfId="0" applyNumberFormat="1" applyFont="1" applyFill="1" applyBorder="1" applyAlignment="1">
      <alignment horizontal="center" vertical="center" wrapText="1"/>
    </xf>
    <xf numFmtId="165" fontId="3" fillId="13"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CC00"/>
      <color rgb="FFCC99FF"/>
      <color rgb="FFFF66FF"/>
      <color rgb="FFFFFF99"/>
      <color rgb="FFFF99FF"/>
      <color rgb="FFFFFF66"/>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123824</xdr:colOff>
      <xdr:row>5</xdr:row>
      <xdr:rowOff>47625</xdr:rowOff>
    </xdr:from>
    <xdr:to>
      <xdr:col>7</xdr:col>
      <xdr:colOff>684185</xdr:colOff>
      <xdr:row>5</xdr:row>
      <xdr:rowOff>209550</xdr:rowOff>
    </xdr:to>
    <xdr:sp macro="" textlink="">
      <xdr:nvSpPr>
        <xdr:cNvPr id="2" name="Flèche droite 1"/>
        <xdr:cNvSpPr/>
      </xdr:nvSpPr>
      <xdr:spPr>
        <a:xfrm>
          <a:off x="7286624" y="1657350"/>
          <a:ext cx="2084361" cy="133350"/>
        </a:xfrm>
        <a:prstGeom prst="rightArrow">
          <a:avLst/>
        </a:prstGeom>
        <a:gradFill flip="none" rotWithShape="1">
          <a:gsLst>
            <a:gs pos="0">
              <a:srgbClr val="DDEBCF"/>
            </a:gs>
            <a:gs pos="50000">
              <a:srgbClr val="9CB86E"/>
            </a:gs>
            <a:gs pos="100000">
              <a:srgbClr val="156B13"/>
            </a:gs>
          </a:gsLst>
          <a:lin ang="0" scaled="0"/>
          <a:tileRect/>
        </a:gradFill>
        <a:ln w="19050">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fr-FR" sz="105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13</xdr:row>
      <xdr:rowOff>44824</xdr:rowOff>
    </xdr:from>
    <xdr:to>
      <xdr:col>4</xdr:col>
      <xdr:colOff>2241177</xdr:colOff>
      <xdr:row>13</xdr:row>
      <xdr:rowOff>593912</xdr:rowOff>
    </xdr:to>
    <xdr:cxnSp macro="">
      <xdr:nvCxnSpPr>
        <xdr:cNvPr id="44" name="Connecteur droit 43"/>
        <xdr:cNvCxnSpPr/>
      </xdr:nvCxnSpPr>
      <xdr:spPr>
        <a:xfrm flipV="1">
          <a:off x="2330824" y="59402383"/>
          <a:ext cx="2241177" cy="549088"/>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44823</xdr:colOff>
      <xdr:row>27</xdr:row>
      <xdr:rowOff>100853</xdr:rowOff>
    </xdr:from>
    <xdr:to>
      <xdr:col>4</xdr:col>
      <xdr:colOff>2286000</xdr:colOff>
      <xdr:row>27</xdr:row>
      <xdr:rowOff>649941</xdr:rowOff>
    </xdr:to>
    <xdr:cxnSp macro="">
      <xdr:nvCxnSpPr>
        <xdr:cNvPr id="46" name="Connecteur droit 45"/>
        <xdr:cNvCxnSpPr/>
      </xdr:nvCxnSpPr>
      <xdr:spPr>
        <a:xfrm flipV="1">
          <a:off x="2375647" y="5087471"/>
          <a:ext cx="2241177" cy="549088"/>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40341</xdr:colOff>
      <xdr:row>25</xdr:row>
      <xdr:rowOff>118782</xdr:rowOff>
    </xdr:from>
    <xdr:to>
      <xdr:col>4</xdr:col>
      <xdr:colOff>2225488</xdr:colOff>
      <xdr:row>25</xdr:row>
      <xdr:rowOff>667870</xdr:rowOff>
    </xdr:to>
    <xdr:cxnSp macro="">
      <xdr:nvCxnSpPr>
        <xdr:cNvPr id="47" name="Connecteur droit 46"/>
        <xdr:cNvCxnSpPr/>
      </xdr:nvCxnSpPr>
      <xdr:spPr>
        <a:xfrm flipV="1">
          <a:off x="2315135" y="3592606"/>
          <a:ext cx="2241177" cy="549088"/>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37</xdr:row>
      <xdr:rowOff>0</xdr:rowOff>
    </xdr:from>
    <xdr:to>
      <xdr:col>4</xdr:col>
      <xdr:colOff>2241177</xdr:colOff>
      <xdr:row>38</xdr:row>
      <xdr:rowOff>67235</xdr:rowOff>
    </xdr:to>
    <xdr:cxnSp macro="">
      <xdr:nvCxnSpPr>
        <xdr:cNvPr id="48" name="Connecteur droit 47"/>
        <xdr:cNvCxnSpPr/>
      </xdr:nvCxnSpPr>
      <xdr:spPr>
        <a:xfrm flipV="1">
          <a:off x="2330824" y="32889265"/>
          <a:ext cx="2241177" cy="549088"/>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40342</xdr:colOff>
      <xdr:row>38</xdr:row>
      <xdr:rowOff>107576</xdr:rowOff>
    </xdr:from>
    <xdr:to>
      <xdr:col>4</xdr:col>
      <xdr:colOff>2281519</xdr:colOff>
      <xdr:row>38</xdr:row>
      <xdr:rowOff>656664</xdr:rowOff>
    </xdr:to>
    <xdr:cxnSp macro="">
      <xdr:nvCxnSpPr>
        <xdr:cNvPr id="49" name="Connecteur droit 48"/>
        <xdr:cNvCxnSpPr/>
      </xdr:nvCxnSpPr>
      <xdr:spPr>
        <a:xfrm flipV="1">
          <a:off x="2371166" y="33478694"/>
          <a:ext cx="2241177" cy="549088"/>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102</xdr:row>
      <xdr:rowOff>0</xdr:rowOff>
    </xdr:from>
    <xdr:to>
      <xdr:col>4</xdr:col>
      <xdr:colOff>2241177</xdr:colOff>
      <xdr:row>102</xdr:row>
      <xdr:rowOff>549088</xdr:rowOff>
    </xdr:to>
    <xdr:cxnSp macro="">
      <xdr:nvCxnSpPr>
        <xdr:cNvPr id="51" name="Connecteur droit 50"/>
        <xdr:cNvCxnSpPr/>
      </xdr:nvCxnSpPr>
      <xdr:spPr>
        <a:xfrm flipV="1">
          <a:off x="2330824" y="14971059"/>
          <a:ext cx="2241177" cy="549088"/>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11205</xdr:colOff>
      <xdr:row>103</xdr:row>
      <xdr:rowOff>0</xdr:rowOff>
    </xdr:from>
    <xdr:to>
      <xdr:col>4</xdr:col>
      <xdr:colOff>2241177</xdr:colOff>
      <xdr:row>103</xdr:row>
      <xdr:rowOff>437029</xdr:rowOff>
    </xdr:to>
    <xdr:cxnSp macro="">
      <xdr:nvCxnSpPr>
        <xdr:cNvPr id="52" name="Connecteur droit 51"/>
        <xdr:cNvCxnSpPr/>
      </xdr:nvCxnSpPr>
      <xdr:spPr>
        <a:xfrm flipV="1">
          <a:off x="2342029" y="15733059"/>
          <a:ext cx="2229972" cy="437029"/>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125</xdr:row>
      <xdr:rowOff>0</xdr:rowOff>
    </xdr:from>
    <xdr:to>
      <xdr:col>4</xdr:col>
      <xdr:colOff>2241177</xdr:colOff>
      <xdr:row>125</xdr:row>
      <xdr:rowOff>549088</xdr:rowOff>
    </xdr:to>
    <xdr:cxnSp macro="">
      <xdr:nvCxnSpPr>
        <xdr:cNvPr id="54" name="Connecteur droit 53"/>
        <xdr:cNvCxnSpPr/>
      </xdr:nvCxnSpPr>
      <xdr:spPr>
        <a:xfrm flipV="1">
          <a:off x="2330824" y="21100676"/>
          <a:ext cx="2241177" cy="549088"/>
        </a:xfrm>
        <a:prstGeom prst="line">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6</xdr:row>
      <xdr:rowOff>0</xdr:rowOff>
    </xdr:from>
    <xdr:to>
      <xdr:col>20</xdr:col>
      <xdr:colOff>344992</xdr:colOff>
      <xdr:row>10</xdr:row>
      <xdr:rowOff>45660</xdr:rowOff>
    </xdr:to>
    <xdr:sp macro="" textlink="">
      <xdr:nvSpPr>
        <xdr:cNvPr id="2" name="ZoneTexte 22"/>
        <xdr:cNvSpPr txBox="1"/>
      </xdr:nvSpPr>
      <xdr:spPr>
        <a:xfrm>
          <a:off x="10448925" y="1352550"/>
          <a:ext cx="4154992" cy="1569660"/>
        </a:xfrm>
        <a:prstGeom prst="rect">
          <a:avLst/>
        </a:prstGeom>
        <a:noFill/>
      </xdr:spPr>
      <xdr:txBody>
        <a:bodyPr wrap="square" rtlCol="0">
          <a:spAutoFit/>
        </a:bodyPr>
        <a:lstStyle>
          <a:defPPr>
            <a:defRPr lang="fr-FR"/>
          </a:defPPr>
          <a:lvl1pPr algn="l" rtl="0" fontAlgn="base">
            <a:spcBef>
              <a:spcPct val="0"/>
            </a:spcBef>
            <a:spcAft>
              <a:spcPct val="0"/>
            </a:spcAft>
            <a:defRPr kern="1200">
              <a:solidFill>
                <a:schemeClr val="tx1"/>
              </a:solidFill>
              <a:latin typeface="Calibri" pitchFamily="34" charset="0"/>
              <a:ea typeface="+mn-ea"/>
              <a:cs typeface="Arial" pitchFamily="34" charset="0"/>
            </a:defRPr>
          </a:lvl1pPr>
          <a:lvl2pPr marL="457200" algn="l" rtl="0" fontAlgn="base">
            <a:spcBef>
              <a:spcPct val="0"/>
            </a:spcBef>
            <a:spcAft>
              <a:spcPct val="0"/>
            </a:spcAft>
            <a:defRPr kern="1200">
              <a:solidFill>
                <a:schemeClr val="tx1"/>
              </a:solidFill>
              <a:latin typeface="Calibri" pitchFamily="34" charset="0"/>
              <a:ea typeface="+mn-ea"/>
              <a:cs typeface="Arial" pitchFamily="34" charset="0"/>
            </a:defRPr>
          </a:lvl2pPr>
          <a:lvl3pPr marL="914400" algn="l" rtl="0" fontAlgn="base">
            <a:spcBef>
              <a:spcPct val="0"/>
            </a:spcBef>
            <a:spcAft>
              <a:spcPct val="0"/>
            </a:spcAft>
            <a:defRPr kern="1200">
              <a:solidFill>
                <a:schemeClr val="tx1"/>
              </a:solidFill>
              <a:latin typeface="Calibri" pitchFamily="34" charset="0"/>
              <a:ea typeface="+mn-ea"/>
              <a:cs typeface="Arial" pitchFamily="34" charset="0"/>
            </a:defRPr>
          </a:lvl3pPr>
          <a:lvl4pPr marL="1371600" algn="l" rtl="0" fontAlgn="base">
            <a:spcBef>
              <a:spcPct val="0"/>
            </a:spcBef>
            <a:spcAft>
              <a:spcPct val="0"/>
            </a:spcAft>
            <a:defRPr kern="1200">
              <a:solidFill>
                <a:schemeClr val="tx1"/>
              </a:solidFill>
              <a:latin typeface="Calibri" pitchFamily="34" charset="0"/>
              <a:ea typeface="+mn-ea"/>
              <a:cs typeface="Arial" pitchFamily="34" charset="0"/>
            </a:defRPr>
          </a:lvl4pPr>
          <a:lvl5pPr marL="1828800" algn="l" rtl="0" fontAlgn="base">
            <a:spcBef>
              <a:spcPct val="0"/>
            </a:spcBef>
            <a:spcAft>
              <a:spcPct val="0"/>
            </a:spcAft>
            <a:defRPr kern="1200">
              <a:solidFill>
                <a:schemeClr val="tx1"/>
              </a:solidFill>
              <a:latin typeface="Calibri" pitchFamily="34" charset="0"/>
              <a:ea typeface="+mn-ea"/>
              <a:cs typeface="Arial" pitchFamily="34" charset="0"/>
            </a:defRPr>
          </a:lvl5pPr>
          <a:lvl6pPr marL="2286000" algn="l" defTabSz="914400" rtl="0" eaLnBrk="1" latinLnBrk="0" hangingPunct="1">
            <a:defRPr kern="1200">
              <a:solidFill>
                <a:schemeClr val="tx1"/>
              </a:solidFill>
              <a:latin typeface="Calibri" pitchFamily="34" charset="0"/>
              <a:ea typeface="+mn-ea"/>
              <a:cs typeface="Arial" pitchFamily="34" charset="0"/>
            </a:defRPr>
          </a:lvl6pPr>
          <a:lvl7pPr marL="2743200" algn="l" defTabSz="914400" rtl="0" eaLnBrk="1" latinLnBrk="0" hangingPunct="1">
            <a:defRPr kern="1200">
              <a:solidFill>
                <a:schemeClr val="tx1"/>
              </a:solidFill>
              <a:latin typeface="Calibri" pitchFamily="34" charset="0"/>
              <a:ea typeface="+mn-ea"/>
              <a:cs typeface="Arial" pitchFamily="34" charset="0"/>
            </a:defRPr>
          </a:lvl7pPr>
          <a:lvl8pPr marL="3200400" algn="l" defTabSz="914400" rtl="0" eaLnBrk="1" latinLnBrk="0" hangingPunct="1">
            <a:defRPr kern="1200">
              <a:solidFill>
                <a:schemeClr val="tx1"/>
              </a:solidFill>
              <a:latin typeface="Calibri" pitchFamily="34" charset="0"/>
              <a:ea typeface="+mn-ea"/>
              <a:cs typeface="Arial" pitchFamily="34" charset="0"/>
            </a:defRPr>
          </a:lvl8pPr>
          <a:lvl9pPr marL="3657600" algn="l" defTabSz="914400" rtl="0" eaLnBrk="1" latinLnBrk="0" hangingPunct="1">
            <a:defRPr kern="1200">
              <a:solidFill>
                <a:schemeClr val="tx1"/>
              </a:solidFill>
              <a:latin typeface="Calibri" pitchFamily="34" charset="0"/>
              <a:ea typeface="+mn-ea"/>
              <a:cs typeface="Arial" pitchFamily="34" charset="0"/>
            </a:defRPr>
          </a:lvl9pPr>
        </a:lstStyle>
        <a:p>
          <a:r>
            <a:rPr lang="fr-FR" sz="1200"/>
            <a:t>Réponse de la mesure aux enjeux identifiés du SAGE au diagnostic :</a:t>
          </a:r>
        </a:p>
        <a:p>
          <a:pPr marL="171450" indent="-171450">
            <a:buFontTx/>
            <a:buChar char="-"/>
          </a:pPr>
          <a:r>
            <a:rPr lang="fr-FR" sz="1200"/>
            <a:t>Gouvernance et communication</a:t>
          </a:r>
        </a:p>
        <a:p>
          <a:pPr marL="171450" indent="-171450">
            <a:buFontTx/>
            <a:buChar char="-"/>
          </a:pPr>
          <a:r>
            <a:rPr lang="fr-FR" sz="1200"/>
            <a:t>Qualité des eaux</a:t>
          </a:r>
        </a:p>
        <a:p>
          <a:pPr marL="171450" indent="-171450">
            <a:buFontTx/>
            <a:buChar char="-"/>
          </a:pPr>
          <a:r>
            <a:rPr lang="fr-FR" sz="1200"/>
            <a:t>Gestion équilibrée de la ressource en eau</a:t>
          </a:r>
        </a:p>
        <a:p>
          <a:pPr marL="171450" indent="-171450">
            <a:buFontTx/>
            <a:buChar char="-"/>
          </a:pPr>
          <a:r>
            <a:rPr lang="fr-FR" sz="1200"/>
            <a:t>Inondations et étiages</a:t>
          </a:r>
        </a:p>
        <a:p>
          <a:pPr marL="171450" indent="-171450">
            <a:buFontTx/>
            <a:buChar char="-"/>
          </a:pPr>
          <a:r>
            <a:rPr lang="fr-FR" sz="1200"/>
            <a:t>Milieux</a:t>
          </a:r>
        </a:p>
        <a:p>
          <a:pPr marL="171450" indent="-171450">
            <a:buFontTx/>
            <a:buChar char="-"/>
          </a:pPr>
          <a:r>
            <a:rPr lang="fr-FR" sz="1200"/>
            <a:t>Erosion</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Normal="100" workbookViewId="0">
      <selection activeCell="D22" sqref="D22"/>
    </sheetView>
  </sheetViews>
  <sheetFormatPr baseColWidth="10" defaultColWidth="11.42578125" defaultRowHeight="12.75" x14ac:dyDescent="0.2"/>
  <cols>
    <col min="1" max="1" width="3.5703125" style="5" customWidth="1"/>
    <col min="2" max="2" width="37.140625" style="75" customWidth="1"/>
    <col min="3" max="3" width="8.7109375" style="46" customWidth="1"/>
    <col min="4" max="4" width="130.85546875" style="7" customWidth="1"/>
    <col min="5" max="16384" width="11.42578125" style="7"/>
  </cols>
  <sheetData>
    <row r="1" spans="1:4" ht="14.45" thickBot="1" x14ac:dyDescent="0.35">
      <c r="B1" s="45"/>
      <c r="D1" s="1"/>
    </row>
    <row r="2" spans="1:4" ht="24" x14ac:dyDescent="0.2">
      <c r="B2" s="403" t="s">
        <v>67</v>
      </c>
      <c r="C2" s="47">
        <v>1</v>
      </c>
      <c r="D2" s="48" t="s">
        <v>68</v>
      </c>
    </row>
    <row r="3" spans="1:4" x14ac:dyDescent="0.2">
      <c r="B3" s="404"/>
      <c r="C3" s="49">
        <v>2</v>
      </c>
      <c r="D3" s="50" t="s">
        <v>69</v>
      </c>
    </row>
    <row r="4" spans="1:4" x14ac:dyDescent="0.2">
      <c r="B4" s="404"/>
      <c r="C4" s="49">
        <v>3</v>
      </c>
      <c r="D4" s="50" t="s">
        <v>70</v>
      </c>
    </row>
    <row r="5" spans="1:4" ht="24" x14ac:dyDescent="0.2">
      <c r="B5" s="404"/>
      <c r="C5" s="49">
        <v>4</v>
      </c>
      <c r="D5" s="50" t="s">
        <v>71</v>
      </c>
    </row>
    <row r="6" spans="1:4" x14ac:dyDescent="0.2">
      <c r="B6" s="404"/>
      <c r="C6" s="49">
        <v>5</v>
      </c>
      <c r="D6" s="50" t="s">
        <v>72</v>
      </c>
    </row>
    <row r="7" spans="1:4" x14ac:dyDescent="0.2">
      <c r="B7" s="404"/>
      <c r="C7" s="49">
        <v>6</v>
      </c>
      <c r="D7" s="50" t="s">
        <v>22</v>
      </c>
    </row>
    <row r="8" spans="1:4" ht="48.75" thickBot="1" x14ac:dyDescent="0.25">
      <c r="B8" s="405"/>
      <c r="C8" s="51">
        <v>7</v>
      </c>
      <c r="D8" s="52" t="s">
        <v>73</v>
      </c>
    </row>
    <row r="9" spans="1:4" s="19" customFormat="1" ht="30" customHeight="1" thickBot="1" x14ac:dyDescent="0.35">
      <c r="A9" s="53"/>
      <c r="B9" s="54"/>
      <c r="C9" s="55"/>
      <c r="D9" s="56"/>
    </row>
    <row r="10" spans="1:4" x14ac:dyDescent="0.2">
      <c r="B10" s="406" t="s">
        <v>74</v>
      </c>
      <c r="C10" s="57">
        <v>8</v>
      </c>
      <c r="D10" s="58" t="s">
        <v>75</v>
      </c>
    </row>
    <row r="11" spans="1:4" ht="24" x14ac:dyDescent="0.2">
      <c r="B11" s="407"/>
      <c r="C11" s="59">
        <v>9</v>
      </c>
      <c r="D11" s="60" t="s">
        <v>76</v>
      </c>
    </row>
    <row r="12" spans="1:4" x14ac:dyDescent="0.2">
      <c r="B12" s="407"/>
      <c r="C12" s="59">
        <v>10</v>
      </c>
      <c r="D12" s="60" t="s">
        <v>77</v>
      </c>
    </row>
    <row r="13" spans="1:4" ht="24" x14ac:dyDescent="0.2">
      <c r="B13" s="407"/>
      <c r="C13" s="59">
        <v>11</v>
      </c>
      <c r="D13" s="60" t="s">
        <v>78</v>
      </c>
    </row>
    <row r="14" spans="1:4" ht="13.5" thickBot="1" x14ac:dyDescent="0.25">
      <c r="B14" s="408"/>
      <c r="C14" s="61">
        <v>12</v>
      </c>
      <c r="D14" s="62" t="s">
        <v>79</v>
      </c>
    </row>
    <row r="15" spans="1:4" ht="30" customHeight="1" thickBot="1" x14ac:dyDescent="0.35">
      <c r="B15" s="63"/>
      <c r="C15" s="64"/>
      <c r="D15" s="65"/>
    </row>
    <row r="16" spans="1:4" ht="24.75" thickBot="1" x14ac:dyDescent="0.25">
      <c r="B16" s="66" t="s">
        <v>80</v>
      </c>
      <c r="C16" s="67">
        <v>13</v>
      </c>
      <c r="D16" s="68" t="s">
        <v>81</v>
      </c>
    </row>
    <row r="17" spans="2:4" ht="25.5" customHeight="1" thickBot="1" x14ac:dyDescent="0.35">
      <c r="B17" s="69"/>
      <c r="C17" s="70"/>
      <c r="D17" s="65"/>
    </row>
    <row r="18" spans="2:4" x14ac:dyDescent="0.2">
      <c r="B18" s="409" t="s">
        <v>82</v>
      </c>
      <c r="C18" s="71">
        <v>14</v>
      </c>
      <c r="D18" s="72" t="s">
        <v>19</v>
      </c>
    </row>
    <row r="19" spans="2:4" ht="36" x14ac:dyDescent="0.2">
      <c r="B19" s="407"/>
      <c r="C19" s="59">
        <v>15</v>
      </c>
      <c r="D19" s="60" t="s">
        <v>83</v>
      </c>
    </row>
    <row r="20" spans="2:4" ht="13.5" thickBot="1" x14ac:dyDescent="0.25">
      <c r="B20" s="410"/>
      <c r="C20" s="73">
        <v>16</v>
      </c>
      <c r="D20" s="74" t="s">
        <v>84</v>
      </c>
    </row>
    <row r="21" spans="2:4" ht="13.5" thickBot="1" x14ac:dyDescent="0.25"/>
    <row r="22" spans="2:4" ht="24" customHeight="1" x14ac:dyDescent="0.2">
      <c r="B22" s="400" t="s">
        <v>85</v>
      </c>
      <c r="C22" s="71">
        <v>17</v>
      </c>
      <c r="D22" s="48" t="s">
        <v>86</v>
      </c>
    </row>
    <row r="23" spans="2:4" ht="15" customHeight="1" x14ac:dyDescent="0.2">
      <c r="B23" s="401"/>
      <c r="C23" s="59">
        <v>18</v>
      </c>
      <c r="D23" s="50" t="s">
        <v>87</v>
      </c>
    </row>
    <row r="24" spans="2:4" ht="36" x14ac:dyDescent="0.2">
      <c r="B24" s="401"/>
      <c r="C24" s="59">
        <v>19</v>
      </c>
      <c r="D24" s="50" t="s">
        <v>88</v>
      </c>
    </row>
    <row r="25" spans="2:4" ht="24" x14ac:dyDescent="0.2">
      <c r="B25" s="401"/>
      <c r="C25" s="59">
        <v>20</v>
      </c>
      <c r="D25" s="50" t="s">
        <v>89</v>
      </c>
    </row>
    <row r="26" spans="2:4" ht="15" customHeight="1" x14ac:dyDescent="0.2">
      <c r="B26" s="401"/>
      <c r="C26" s="59">
        <v>21</v>
      </c>
      <c r="D26" s="50" t="s">
        <v>90</v>
      </c>
    </row>
    <row r="27" spans="2:4" ht="15" customHeight="1" x14ac:dyDescent="0.2">
      <c r="B27" s="401"/>
      <c r="C27" s="59">
        <v>22</v>
      </c>
      <c r="D27" s="50" t="s">
        <v>91</v>
      </c>
    </row>
    <row r="28" spans="2:4" ht="15.75" customHeight="1" x14ac:dyDescent="0.2">
      <c r="B28" s="401"/>
      <c r="C28" s="59">
        <v>23</v>
      </c>
      <c r="D28" s="50" t="s">
        <v>92</v>
      </c>
    </row>
    <row r="29" spans="2:4" x14ac:dyDescent="0.2">
      <c r="B29" s="401"/>
      <c r="C29" s="59">
        <v>24</v>
      </c>
      <c r="D29" s="50" t="s">
        <v>93</v>
      </c>
    </row>
    <row r="30" spans="2:4" x14ac:dyDescent="0.2">
      <c r="B30" s="401"/>
      <c r="C30" s="59">
        <v>25</v>
      </c>
      <c r="D30" s="50" t="s">
        <v>94</v>
      </c>
    </row>
    <row r="31" spans="2:4" ht="15" customHeight="1" x14ac:dyDescent="0.2">
      <c r="B31" s="401"/>
      <c r="C31" s="59">
        <v>26</v>
      </c>
      <c r="D31" s="50" t="s">
        <v>95</v>
      </c>
    </row>
    <row r="32" spans="2:4" x14ac:dyDescent="0.2">
      <c r="B32" s="401"/>
      <c r="C32" s="59">
        <v>27</v>
      </c>
      <c r="D32" s="50" t="s">
        <v>96</v>
      </c>
    </row>
    <row r="33" spans="2:4" ht="13.5" thickBot="1" x14ac:dyDescent="0.25">
      <c r="B33" s="402"/>
      <c r="C33" s="61">
        <v>28</v>
      </c>
      <c r="D33" s="52" t="s">
        <v>18</v>
      </c>
    </row>
    <row r="34" spans="2:4" ht="25.5" customHeight="1" thickBot="1" x14ac:dyDescent="0.25">
      <c r="B34" s="76"/>
      <c r="C34" s="77"/>
      <c r="D34" s="78"/>
    </row>
    <row r="35" spans="2:4" x14ac:dyDescent="0.2">
      <c r="B35" s="400" t="s">
        <v>97</v>
      </c>
      <c r="C35" s="71">
        <v>29</v>
      </c>
      <c r="D35" s="48" t="s">
        <v>98</v>
      </c>
    </row>
    <row r="36" spans="2:4" ht="24" x14ac:dyDescent="0.2">
      <c r="B36" s="401"/>
      <c r="C36" s="59">
        <v>30</v>
      </c>
      <c r="D36" s="50" t="s">
        <v>99</v>
      </c>
    </row>
    <row r="37" spans="2:4" x14ac:dyDescent="0.2">
      <c r="B37" s="401"/>
      <c r="C37" s="59">
        <v>31</v>
      </c>
      <c r="D37" s="50" t="s">
        <v>33</v>
      </c>
    </row>
    <row r="38" spans="2:4" x14ac:dyDescent="0.2">
      <c r="B38" s="401"/>
      <c r="C38" s="59">
        <v>32</v>
      </c>
      <c r="D38" s="50" t="s">
        <v>100</v>
      </c>
    </row>
    <row r="39" spans="2:4" ht="13.5" thickBot="1" x14ac:dyDescent="0.25">
      <c r="B39" s="402"/>
      <c r="C39" s="61">
        <v>33</v>
      </c>
      <c r="D39" s="52" t="s">
        <v>101</v>
      </c>
    </row>
    <row r="40" spans="2:4" s="5" customFormat="1" ht="24.75" customHeight="1" thickBot="1" x14ac:dyDescent="0.25">
      <c r="B40" s="79"/>
      <c r="C40" s="80"/>
      <c r="D40" s="81"/>
    </row>
    <row r="41" spans="2:4" x14ac:dyDescent="0.2">
      <c r="B41" s="400" t="s">
        <v>102</v>
      </c>
      <c r="C41" s="71">
        <v>34</v>
      </c>
      <c r="D41" s="48" t="s">
        <v>103</v>
      </c>
    </row>
    <row r="42" spans="2:4" ht="36" x14ac:dyDescent="0.2">
      <c r="B42" s="401"/>
      <c r="C42" s="59">
        <v>35</v>
      </c>
      <c r="D42" s="50" t="s">
        <v>104</v>
      </c>
    </row>
    <row r="43" spans="2:4" x14ac:dyDescent="0.2">
      <c r="B43" s="401"/>
      <c r="C43" s="59">
        <v>36</v>
      </c>
      <c r="D43" s="50" t="s">
        <v>105</v>
      </c>
    </row>
    <row r="44" spans="2:4" ht="13.5" thickBot="1" x14ac:dyDescent="0.25">
      <c r="B44" s="402"/>
      <c r="C44" s="61">
        <v>37</v>
      </c>
      <c r="D44" s="52" t="s">
        <v>106</v>
      </c>
    </row>
    <row r="45" spans="2:4" s="5" customFormat="1" ht="30" customHeight="1" thickBot="1" x14ac:dyDescent="0.25">
      <c r="B45" s="79"/>
      <c r="C45" s="80"/>
      <c r="D45" s="81"/>
    </row>
    <row r="46" spans="2:4" ht="13.5" thickBot="1" x14ac:dyDescent="0.25">
      <c r="B46" s="82" t="s">
        <v>107</v>
      </c>
      <c r="C46" s="67">
        <v>38</v>
      </c>
      <c r="D46" s="83" t="s">
        <v>36</v>
      </c>
    </row>
    <row r="47" spans="2:4" x14ac:dyDescent="0.2">
      <c r="B47" s="20"/>
      <c r="C47" s="84"/>
      <c r="D47" s="41"/>
    </row>
    <row r="48" spans="2:4" x14ac:dyDescent="0.2">
      <c r="B48" s="20"/>
      <c r="C48" s="84"/>
      <c r="D48" s="41"/>
    </row>
    <row r="49" spans="2:4" x14ac:dyDescent="0.2">
      <c r="B49" s="20"/>
      <c r="C49" s="84"/>
      <c r="D49" s="41"/>
    </row>
    <row r="50" spans="2:4" x14ac:dyDescent="0.2">
      <c r="B50" s="20"/>
      <c r="C50" s="84"/>
      <c r="D50" s="41"/>
    </row>
  </sheetData>
  <mergeCells count="6">
    <mergeCell ref="B41:B44"/>
    <mergeCell ref="B2:B8"/>
    <mergeCell ref="B10:B14"/>
    <mergeCell ref="B18:B20"/>
    <mergeCell ref="B22:B33"/>
    <mergeCell ref="B35:B39"/>
  </mergeCells>
  <pageMargins left="0.23622047244094491" right="0.23622047244094491" top="0.11811023622047245" bottom="0.11811023622047245" header="0.31496062992125984" footer="0.31496062992125984"/>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2"/>
  <sheetViews>
    <sheetView showGridLines="0" topLeftCell="A28" workbookViewId="0">
      <selection activeCell="C27" sqref="C27"/>
    </sheetView>
  </sheetViews>
  <sheetFormatPr baseColWidth="10" defaultColWidth="11.42578125" defaultRowHeight="12.75" x14ac:dyDescent="0.2"/>
  <cols>
    <col min="1" max="1" width="7" style="1" customWidth="1"/>
    <col min="2" max="2" width="26" style="20" customWidth="1"/>
    <col min="3" max="3" width="62.28515625" style="21" customWidth="1"/>
    <col min="4" max="4" width="11.28515625" style="22" bestFit="1" customWidth="1"/>
    <col min="5" max="5" width="0.85546875" style="5" customWidth="1"/>
    <col min="6" max="8" width="11.42578125" style="7"/>
    <col min="9" max="9" width="0.85546875" style="1" customWidth="1"/>
    <col min="10" max="15" width="5.7109375" style="7" customWidth="1"/>
    <col min="16" max="16384" width="11.42578125" style="7"/>
  </cols>
  <sheetData>
    <row r="1" spans="1:15" ht="13.9" x14ac:dyDescent="0.3">
      <c r="B1" s="2"/>
      <c r="C1" s="3"/>
      <c r="D1" s="4"/>
      <c r="F1" s="6"/>
      <c r="G1" s="6"/>
      <c r="H1" s="6"/>
    </row>
    <row r="2" spans="1:15" ht="24.75" customHeight="1" x14ac:dyDescent="0.3">
      <c r="B2" s="2"/>
      <c r="C2" s="3"/>
      <c r="D2" s="4"/>
      <c r="F2" s="6"/>
      <c r="G2" s="6"/>
      <c r="H2" s="6"/>
      <c r="J2" s="429" t="s">
        <v>0</v>
      </c>
      <c r="K2" s="430"/>
      <c r="L2" s="430"/>
      <c r="M2" s="430"/>
      <c r="N2" s="430"/>
      <c r="O2" s="430"/>
    </row>
    <row r="3" spans="1:15" ht="33.75" customHeight="1" x14ac:dyDescent="0.2">
      <c r="B3" s="8"/>
      <c r="C3" s="9"/>
      <c r="D3" s="10"/>
      <c r="F3" s="1"/>
      <c r="G3" s="1"/>
      <c r="H3" s="1"/>
      <c r="J3" s="431" t="s">
        <v>1</v>
      </c>
      <c r="K3" s="433" t="s">
        <v>2</v>
      </c>
      <c r="L3" s="433" t="s">
        <v>3</v>
      </c>
      <c r="M3" s="433" t="s">
        <v>4</v>
      </c>
      <c r="N3" s="433" t="s">
        <v>5</v>
      </c>
      <c r="O3" s="435" t="s">
        <v>6</v>
      </c>
    </row>
    <row r="4" spans="1:15" ht="16.5" customHeight="1" x14ac:dyDescent="0.2">
      <c r="B4" s="8"/>
      <c r="C4" s="9"/>
      <c r="D4" s="10"/>
      <c r="F4" s="418" t="s">
        <v>7</v>
      </c>
      <c r="G4" s="419"/>
      <c r="H4" s="420"/>
      <c r="I4" s="11"/>
      <c r="J4" s="431"/>
      <c r="K4" s="433"/>
      <c r="L4" s="433"/>
      <c r="M4" s="433"/>
      <c r="N4" s="433"/>
      <c r="O4" s="435"/>
    </row>
    <row r="5" spans="1:15" s="19" customFormat="1" ht="39" customHeight="1" x14ac:dyDescent="0.25">
      <c r="A5" s="12"/>
      <c r="B5" s="13" t="s">
        <v>8</v>
      </c>
      <c r="C5" s="14" t="s">
        <v>9</v>
      </c>
      <c r="D5" s="15" t="s">
        <v>10</v>
      </c>
      <c r="E5" s="16"/>
      <c r="F5" s="17" t="s">
        <v>11</v>
      </c>
      <c r="G5" s="17" t="s">
        <v>12</v>
      </c>
      <c r="H5" s="17" t="s">
        <v>13</v>
      </c>
      <c r="I5" s="18"/>
      <c r="J5" s="432"/>
      <c r="K5" s="434"/>
      <c r="L5" s="434"/>
      <c r="M5" s="434"/>
      <c r="N5" s="434"/>
      <c r="O5" s="436"/>
    </row>
    <row r="6" spans="1:15" ht="14.25" customHeight="1" x14ac:dyDescent="0.3"/>
    <row r="7" spans="1:15" ht="10.5" customHeight="1" x14ac:dyDescent="0.3"/>
    <row r="8" spans="1:15" ht="24" customHeight="1" x14ac:dyDescent="0.2">
      <c r="B8" s="421" t="s">
        <v>14</v>
      </c>
      <c r="C8" s="23" t="s">
        <v>15</v>
      </c>
      <c r="D8" s="24">
        <v>3</v>
      </c>
      <c r="E8" s="25"/>
      <c r="F8" s="87"/>
      <c r="G8" s="87"/>
      <c r="H8" s="87"/>
      <c r="I8" s="85"/>
      <c r="J8" s="92"/>
      <c r="K8" s="92"/>
      <c r="L8" s="92"/>
      <c r="M8" s="92"/>
      <c r="N8" s="92"/>
      <c r="O8" s="92"/>
    </row>
    <row r="9" spans="1:15" ht="24" x14ac:dyDescent="0.2">
      <c r="B9" s="422"/>
      <c r="C9" s="27" t="s">
        <v>16</v>
      </c>
      <c r="D9" s="28">
        <v>32</v>
      </c>
      <c r="E9" s="25"/>
      <c r="F9" s="88"/>
      <c r="G9" s="88"/>
      <c r="H9" s="88"/>
      <c r="I9" s="85"/>
      <c r="J9" s="94"/>
      <c r="K9" s="94"/>
      <c r="L9" s="94"/>
      <c r="M9" s="94"/>
      <c r="N9" s="94"/>
      <c r="O9" s="94"/>
    </row>
    <row r="10" spans="1:15" ht="24" x14ac:dyDescent="0.2">
      <c r="B10" s="422"/>
      <c r="C10" s="29" t="s">
        <v>17</v>
      </c>
      <c r="D10" s="28">
        <v>12</v>
      </c>
      <c r="E10" s="25"/>
      <c r="F10" s="88"/>
      <c r="G10" s="88"/>
      <c r="H10" s="88"/>
      <c r="I10" s="85"/>
      <c r="J10" s="94"/>
      <c r="K10" s="94"/>
      <c r="L10" s="94"/>
      <c r="M10" s="94"/>
      <c r="N10" s="94"/>
      <c r="O10" s="94"/>
    </row>
    <row r="11" spans="1:15" ht="24" x14ac:dyDescent="0.2">
      <c r="B11" s="422"/>
      <c r="C11" s="29" t="s">
        <v>18</v>
      </c>
      <c r="D11" s="28">
        <v>28</v>
      </c>
      <c r="E11" s="25"/>
      <c r="F11" s="88"/>
      <c r="G11" s="88"/>
      <c r="H11" s="88"/>
      <c r="I11" s="85"/>
      <c r="J11" s="94"/>
      <c r="K11" s="94"/>
      <c r="L11" s="94"/>
      <c r="M11" s="94"/>
      <c r="N11" s="94"/>
      <c r="O11" s="94"/>
    </row>
    <row r="12" spans="1:15" ht="15" x14ac:dyDescent="0.2">
      <c r="B12" s="422"/>
      <c r="C12" s="43"/>
      <c r="D12" s="44"/>
      <c r="E12" s="25"/>
      <c r="F12" s="89"/>
      <c r="G12" s="89"/>
      <c r="H12" s="89"/>
      <c r="I12" s="85"/>
      <c r="J12" s="95"/>
      <c r="K12" s="95"/>
      <c r="L12" s="95"/>
      <c r="M12" s="95"/>
      <c r="N12" s="95"/>
      <c r="O12" s="95"/>
    </row>
    <row r="13" spans="1:15" ht="15" x14ac:dyDescent="0.2">
      <c r="B13" s="423"/>
      <c r="C13" s="30"/>
      <c r="D13" s="31"/>
      <c r="E13" s="25"/>
      <c r="F13" s="90"/>
      <c r="G13" s="90"/>
      <c r="H13" s="90"/>
      <c r="I13" s="85"/>
      <c r="J13" s="93"/>
      <c r="K13" s="93"/>
      <c r="L13" s="93"/>
      <c r="M13" s="93"/>
      <c r="N13" s="93"/>
      <c r="O13" s="93"/>
    </row>
    <row r="14" spans="1:15" ht="7.5" customHeight="1" x14ac:dyDescent="0.3">
      <c r="B14" s="32"/>
      <c r="C14" s="33"/>
      <c r="D14" s="34"/>
      <c r="F14" s="91"/>
      <c r="G14" s="91"/>
      <c r="H14" s="91"/>
      <c r="I14" s="86"/>
      <c r="J14" s="91"/>
      <c r="K14" s="91"/>
      <c r="L14" s="91"/>
      <c r="M14" s="91"/>
      <c r="N14" s="91"/>
      <c r="O14" s="91"/>
    </row>
    <row r="15" spans="1:15" ht="48" x14ac:dyDescent="0.2">
      <c r="B15" s="424" t="s">
        <v>109</v>
      </c>
      <c r="C15" s="23" t="s">
        <v>110</v>
      </c>
      <c r="D15" s="24">
        <v>4</v>
      </c>
      <c r="E15" s="25"/>
      <c r="F15" s="92"/>
      <c r="G15" s="92"/>
      <c r="H15" s="92"/>
      <c r="I15" s="85"/>
      <c r="J15" s="92"/>
      <c r="K15" s="92"/>
      <c r="L15" s="92"/>
      <c r="M15" s="92"/>
      <c r="N15" s="92"/>
      <c r="O15" s="92"/>
    </row>
    <row r="16" spans="1:15" ht="15" x14ac:dyDescent="0.2">
      <c r="B16" s="424"/>
      <c r="C16" s="30" t="s">
        <v>19</v>
      </c>
      <c r="D16" s="31">
        <v>14</v>
      </c>
      <c r="E16" s="25"/>
      <c r="F16" s="93"/>
      <c r="G16" s="93"/>
      <c r="H16" s="93"/>
      <c r="I16" s="85"/>
      <c r="J16" s="93"/>
      <c r="K16" s="93"/>
      <c r="L16" s="93"/>
      <c r="M16" s="93"/>
      <c r="N16" s="93"/>
      <c r="O16" s="93"/>
    </row>
    <row r="17" spans="1:15" ht="7.5" customHeight="1" x14ac:dyDescent="0.3">
      <c r="B17" s="32"/>
      <c r="C17" s="33"/>
      <c r="D17" s="34"/>
      <c r="F17" s="91"/>
      <c r="G17" s="91"/>
      <c r="H17" s="91"/>
      <c r="I17" s="86"/>
      <c r="J17" s="91"/>
      <c r="K17" s="91"/>
      <c r="L17" s="91"/>
      <c r="M17" s="91"/>
      <c r="N17" s="91"/>
      <c r="O17" s="91"/>
    </row>
    <row r="18" spans="1:15" ht="24" x14ac:dyDescent="0.2">
      <c r="B18" s="424" t="s">
        <v>20</v>
      </c>
      <c r="C18" s="23" t="s">
        <v>21</v>
      </c>
      <c r="D18" s="24">
        <v>7</v>
      </c>
      <c r="E18" s="25"/>
      <c r="F18" s="92"/>
      <c r="G18" s="92"/>
      <c r="H18" s="92"/>
      <c r="I18" s="85"/>
      <c r="J18" s="92"/>
      <c r="K18" s="92"/>
      <c r="L18" s="92"/>
      <c r="M18" s="92"/>
      <c r="N18" s="92"/>
      <c r="O18" s="92"/>
    </row>
    <row r="19" spans="1:15" ht="15" customHeight="1" x14ac:dyDescent="0.2">
      <c r="B19" s="424"/>
      <c r="C19" s="30" t="s">
        <v>22</v>
      </c>
      <c r="D19" s="35" t="s">
        <v>23</v>
      </c>
      <c r="E19" s="25"/>
      <c r="F19" s="93"/>
      <c r="G19" s="93"/>
      <c r="H19" s="93"/>
      <c r="I19" s="85"/>
      <c r="J19" s="93"/>
      <c r="K19" s="93"/>
      <c r="L19" s="93"/>
      <c r="M19" s="93"/>
      <c r="N19" s="93"/>
      <c r="O19" s="93"/>
    </row>
    <row r="20" spans="1:15" ht="7.5" customHeight="1" x14ac:dyDescent="0.3">
      <c r="B20" s="32"/>
      <c r="C20" s="33"/>
      <c r="D20" s="34"/>
      <c r="F20" s="91"/>
      <c r="G20" s="91"/>
      <c r="H20" s="91"/>
      <c r="I20" s="86"/>
      <c r="J20" s="91"/>
      <c r="K20" s="91"/>
      <c r="L20" s="91"/>
      <c r="M20" s="91"/>
      <c r="N20" s="91"/>
      <c r="O20" s="91"/>
    </row>
    <row r="21" spans="1:15" ht="21" customHeight="1" x14ac:dyDescent="0.2">
      <c r="A21" s="7"/>
      <c r="B21" s="414" t="s">
        <v>24</v>
      </c>
      <c r="C21" s="23" t="s">
        <v>25</v>
      </c>
      <c r="D21" s="24">
        <v>10</v>
      </c>
      <c r="E21" s="25"/>
      <c r="F21" s="92"/>
      <c r="G21" s="92"/>
      <c r="H21" s="92"/>
      <c r="I21" s="85"/>
      <c r="J21" s="92"/>
      <c r="K21" s="92"/>
      <c r="L21" s="92"/>
      <c r="M21" s="92"/>
      <c r="N21" s="92"/>
      <c r="O21" s="92"/>
    </row>
    <row r="22" spans="1:15" ht="36" x14ac:dyDescent="0.2">
      <c r="A22" s="7"/>
      <c r="B22" s="415"/>
      <c r="C22" s="29" t="s">
        <v>26</v>
      </c>
      <c r="D22" s="28">
        <v>9</v>
      </c>
      <c r="E22" s="25"/>
      <c r="F22" s="94"/>
      <c r="G22" s="94"/>
      <c r="H22" s="94"/>
      <c r="I22" s="85"/>
      <c r="J22" s="94"/>
      <c r="K22" s="94"/>
      <c r="L22" s="94"/>
      <c r="M22" s="94"/>
      <c r="N22" s="94"/>
      <c r="O22" s="94"/>
    </row>
    <row r="23" spans="1:15" ht="36" x14ac:dyDescent="0.2">
      <c r="A23" s="7"/>
      <c r="B23" s="415"/>
      <c r="C23" s="29" t="s">
        <v>27</v>
      </c>
      <c r="D23" s="28">
        <v>11</v>
      </c>
      <c r="E23" s="25"/>
      <c r="F23" s="94"/>
      <c r="G23" s="94"/>
      <c r="H23" s="94"/>
      <c r="I23" s="85"/>
      <c r="J23" s="94"/>
      <c r="K23" s="94"/>
      <c r="L23" s="94"/>
      <c r="M23" s="94"/>
      <c r="N23" s="94"/>
      <c r="O23" s="94"/>
    </row>
    <row r="24" spans="1:15" ht="24" x14ac:dyDescent="0.2">
      <c r="A24" s="7"/>
      <c r="B24" s="415"/>
      <c r="C24" s="29" t="s">
        <v>28</v>
      </c>
      <c r="D24" s="28">
        <v>5</v>
      </c>
      <c r="E24" s="25"/>
      <c r="F24" s="94"/>
      <c r="G24" s="94"/>
      <c r="H24" s="94"/>
      <c r="I24" s="85"/>
      <c r="J24" s="94"/>
      <c r="K24" s="94"/>
      <c r="L24" s="94"/>
      <c r="M24" s="94"/>
      <c r="N24" s="94"/>
      <c r="O24" s="94"/>
    </row>
    <row r="25" spans="1:15" ht="15" x14ac:dyDescent="0.2">
      <c r="A25" s="7"/>
      <c r="B25" s="416"/>
      <c r="C25" s="30"/>
      <c r="D25" s="31"/>
      <c r="E25" s="25"/>
      <c r="F25" s="93"/>
      <c r="G25" s="93"/>
      <c r="H25" s="93"/>
      <c r="I25" s="85"/>
      <c r="J25" s="93"/>
      <c r="K25" s="93"/>
      <c r="L25" s="93"/>
      <c r="M25" s="93"/>
      <c r="N25" s="93"/>
      <c r="O25" s="93"/>
    </row>
    <row r="26" spans="1:15" ht="7.5" customHeight="1" x14ac:dyDescent="0.3">
      <c r="B26" s="32"/>
      <c r="C26" s="33"/>
      <c r="D26" s="34"/>
      <c r="F26" s="91"/>
      <c r="G26" s="91"/>
      <c r="H26" s="91"/>
      <c r="I26" s="86"/>
      <c r="J26" s="91"/>
      <c r="K26" s="91"/>
      <c r="L26" s="91"/>
      <c r="M26" s="91"/>
      <c r="N26" s="91"/>
      <c r="O26" s="91"/>
    </row>
    <row r="27" spans="1:15" ht="25.5" customHeight="1" x14ac:dyDescent="0.2">
      <c r="A27" s="7"/>
      <c r="B27" s="425" t="s">
        <v>29</v>
      </c>
      <c r="C27" s="23" t="s">
        <v>30</v>
      </c>
      <c r="D27" s="24">
        <v>22</v>
      </c>
      <c r="E27" s="25"/>
      <c r="F27" s="92"/>
      <c r="G27" s="92"/>
      <c r="H27" s="92"/>
      <c r="I27" s="85"/>
      <c r="J27" s="92"/>
      <c r="K27" s="92"/>
      <c r="L27" s="92"/>
      <c r="M27" s="92"/>
      <c r="N27" s="92"/>
      <c r="O27" s="92"/>
    </row>
    <row r="28" spans="1:15" ht="15" x14ac:dyDescent="0.2">
      <c r="A28" s="7"/>
      <c r="B28" s="426"/>
      <c r="C28" s="29" t="s">
        <v>31</v>
      </c>
      <c r="D28" s="28" t="s">
        <v>32</v>
      </c>
      <c r="E28" s="25"/>
      <c r="F28" s="94"/>
      <c r="G28" s="94"/>
      <c r="H28" s="94"/>
      <c r="I28" s="85"/>
      <c r="J28" s="94"/>
      <c r="K28" s="94"/>
      <c r="L28" s="94"/>
      <c r="M28" s="94"/>
      <c r="N28" s="94"/>
      <c r="O28" s="94"/>
    </row>
    <row r="29" spans="1:15" ht="24" x14ac:dyDescent="0.2">
      <c r="A29" s="7"/>
      <c r="B29" s="426"/>
      <c r="C29" s="27" t="s">
        <v>33</v>
      </c>
      <c r="D29" s="28">
        <v>31</v>
      </c>
      <c r="E29" s="25"/>
      <c r="F29" s="94"/>
      <c r="G29" s="94"/>
      <c r="H29" s="94"/>
      <c r="I29" s="85"/>
      <c r="J29" s="94"/>
      <c r="K29" s="94"/>
      <c r="L29" s="94"/>
      <c r="M29" s="94"/>
      <c r="N29" s="94"/>
      <c r="O29" s="94"/>
    </row>
    <row r="30" spans="1:15" ht="48" x14ac:dyDescent="0.2">
      <c r="A30" s="7"/>
      <c r="B30" s="426"/>
      <c r="C30" s="29" t="s">
        <v>113</v>
      </c>
      <c r="D30" s="28">
        <v>15</v>
      </c>
      <c r="E30" s="25"/>
      <c r="F30" s="94"/>
      <c r="G30" s="94"/>
      <c r="H30" s="94"/>
      <c r="I30" s="85"/>
      <c r="J30" s="94"/>
      <c r="K30" s="94"/>
      <c r="L30" s="94"/>
      <c r="M30" s="94"/>
      <c r="N30" s="94"/>
      <c r="O30" s="94"/>
    </row>
    <row r="31" spans="1:15" ht="15" x14ac:dyDescent="0.2">
      <c r="A31" s="7"/>
      <c r="B31" s="427"/>
      <c r="C31" s="30"/>
      <c r="D31" s="31"/>
      <c r="E31" s="25"/>
      <c r="F31" s="93"/>
      <c r="G31" s="93"/>
      <c r="H31" s="93"/>
      <c r="I31" s="85"/>
      <c r="J31" s="93"/>
      <c r="K31" s="93"/>
      <c r="L31" s="93"/>
      <c r="M31" s="93"/>
      <c r="N31" s="93"/>
      <c r="O31" s="93"/>
    </row>
    <row r="32" spans="1:15" ht="7.5" customHeight="1" x14ac:dyDescent="0.3">
      <c r="B32" s="32"/>
      <c r="C32" s="33"/>
      <c r="D32" s="34"/>
      <c r="F32" s="91"/>
      <c r="G32" s="91"/>
      <c r="H32" s="91"/>
      <c r="I32" s="86"/>
      <c r="J32" s="91"/>
      <c r="K32" s="91"/>
      <c r="L32" s="91"/>
      <c r="M32" s="91"/>
      <c r="N32" s="91"/>
      <c r="O32" s="91"/>
    </row>
    <row r="33" spans="1:15" ht="24" x14ac:dyDescent="0.2">
      <c r="A33" s="7"/>
      <c r="B33" s="414" t="s">
        <v>34</v>
      </c>
      <c r="C33" s="23" t="s">
        <v>35</v>
      </c>
      <c r="D33" s="24">
        <v>8</v>
      </c>
      <c r="E33" s="25"/>
      <c r="F33" s="92"/>
      <c r="G33" s="92"/>
      <c r="H33" s="92"/>
      <c r="I33" s="85"/>
      <c r="J33" s="92"/>
      <c r="K33" s="92"/>
      <c r="L33" s="92"/>
      <c r="M33" s="92"/>
      <c r="N33" s="92"/>
      <c r="O33" s="92"/>
    </row>
    <row r="34" spans="1:15" ht="15" x14ac:dyDescent="0.2">
      <c r="A34" s="7"/>
      <c r="B34" s="415"/>
      <c r="C34" s="29" t="s">
        <v>36</v>
      </c>
      <c r="D34" s="28">
        <v>38</v>
      </c>
      <c r="E34" s="25"/>
      <c r="F34" s="94"/>
      <c r="G34" s="94"/>
      <c r="H34" s="94"/>
      <c r="I34" s="85"/>
      <c r="J34" s="94"/>
      <c r="K34" s="94"/>
      <c r="L34" s="94"/>
      <c r="M34" s="94"/>
      <c r="N34" s="94"/>
      <c r="O34" s="94"/>
    </row>
    <row r="35" spans="1:15" ht="15" x14ac:dyDescent="0.2">
      <c r="A35" s="7"/>
      <c r="B35" s="416"/>
      <c r="C35" s="30"/>
      <c r="D35" s="31"/>
      <c r="E35" s="25"/>
      <c r="F35" s="93"/>
      <c r="G35" s="93"/>
      <c r="H35" s="93"/>
      <c r="I35" s="85"/>
      <c r="J35" s="93"/>
      <c r="K35" s="93"/>
      <c r="L35" s="93"/>
      <c r="M35" s="93"/>
      <c r="N35" s="93"/>
      <c r="O35" s="93"/>
    </row>
    <row r="36" spans="1:15" ht="7.5" customHeight="1" x14ac:dyDescent="0.3">
      <c r="B36" s="32"/>
      <c r="C36" s="33"/>
      <c r="D36" s="34"/>
      <c r="F36" s="91"/>
      <c r="G36" s="91"/>
      <c r="H36" s="91"/>
      <c r="I36" s="86"/>
      <c r="J36" s="91"/>
      <c r="K36" s="91"/>
      <c r="L36" s="91"/>
      <c r="M36" s="91"/>
      <c r="N36" s="91"/>
      <c r="O36" s="91"/>
    </row>
    <row r="37" spans="1:15" ht="15" x14ac:dyDescent="0.2">
      <c r="A37" s="7"/>
      <c r="B37" s="425" t="s">
        <v>37</v>
      </c>
      <c r="C37" s="23" t="s">
        <v>38</v>
      </c>
      <c r="D37" s="24">
        <v>16</v>
      </c>
      <c r="E37" s="25"/>
      <c r="F37" s="92"/>
      <c r="G37" s="92"/>
      <c r="H37" s="92"/>
      <c r="I37" s="85"/>
      <c r="J37" s="92"/>
      <c r="K37" s="92"/>
      <c r="L37" s="92"/>
      <c r="M37" s="92"/>
      <c r="N37" s="92"/>
      <c r="O37" s="92"/>
    </row>
    <row r="38" spans="1:15" ht="15" x14ac:dyDescent="0.2">
      <c r="A38" s="7"/>
      <c r="B38" s="426"/>
      <c r="C38" s="29" t="s">
        <v>39</v>
      </c>
      <c r="D38" s="28">
        <v>16</v>
      </c>
      <c r="E38" s="25"/>
      <c r="F38" s="94"/>
      <c r="G38" s="94"/>
      <c r="H38" s="94"/>
      <c r="I38" s="85"/>
      <c r="J38" s="94"/>
      <c r="K38" s="94"/>
      <c r="L38" s="94"/>
      <c r="M38" s="94"/>
      <c r="N38" s="94"/>
      <c r="O38" s="94"/>
    </row>
    <row r="39" spans="1:15" ht="15" x14ac:dyDescent="0.2">
      <c r="A39" s="7"/>
      <c r="B39" s="427"/>
      <c r="C39" s="30"/>
      <c r="D39" s="31"/>
      <c r="E39" s="25"/>
      <c r="F39" s="93"/>
      <c r="G39" s="93"/>
      <c r="H39" s="93"/>
      <c r="I39" s="85"/>
      <c r="J39" s="93"/>
      <c r="K39" s="93"/>
      <c r="L39" s="93"/>
      <c r="M39" s="93"/>
      <c r="N39" s="93"/>
      <c r="O39" s="93"/>
    </row>
    <row r="40" spans="1:15" ht="7.5" customHeight="1" x14ac:dyDescent="0.3">
      <c r="B40" s="32"/>
      <c r="C40" s="33"/>
      <c r="D40" s="34"/>
      <c r="F40" s="91"/>
      <c r="G40" s="91"/>
      <c r="H40" s="91"/>
      <c r="I40" s="86"/>
      <c r="J40" s="91"/>
      <c r="K40" s="91"/>
      <c r="L40" s="91"/>
      <c r="M40" s="91"/>
      <c r="N40" s="91"/>
      <c r="O40" s="91"/>
    </row>
    <row r="41" spans="1:15" ht="15" x14ac:dyDescent="0.2">
      <c r="A41" s="7"/>
      <c r="B41" s="411" t="s">
        <v>40</v>
      </c>
      <c r="C41" s="23" t="s">
        <v>41</v>
      </c>
      <c r="D41" s="24">
        <v>17</v>
      </c>
      <c r="E41" s="25"/>
      <c r="F41" s="92"/>
      <c r="G41" s="92"/>
      <c r="H41" s="92"/>
      <c r="I41" s="85"/>
      <c r="J41" s="92"/>
      <c r="K41" s="92"/>
      <c r="L41" s="92"/>
      <c r="M41" s="92"/>
      <c r="N41" s="92"/>
      <c r="O41" s="92"/>
    </row>
    <row r="42" spans="1:15" ht="24" x14ac:dyDescent="0.2">
      <c r="A42" s="7"/>
      <c r="B42" s="412"/>
      <c r="C42" s="29" t="s">
        <v>42</v>
      </c>
      <c r="D42" s="28" t="s">
        <v>43</v>
      </c>
      <c r="E42" s="25"/>
      <c r="F42" s="94"/>
      <c r="G42" s="94"/>
      <c r="H42" s="94"/>
      <c r="I42" s="85"/>
      <c r="J42" s="94"/>
      <c r="K42" s="94"/>
      <c r="L42" s="94"/>
      <c r="M42" s="94"/>
      <c r="N42" s="94"/>
      <c r="O42" s="94"/>
    </row>
    <row r="43" spans="1:15" ht="24" x14ac:dyDescent="0.2">
      <c r="A43" s="7"/>
      <c r="B43" s="412"/>
      <c r="C43" s="29" t="s">
        <v>44</v>
      </c>
      <c r="D43" s="28">
        <v>13</v>
      </c>
      <c r="E43" s="25"/>
      <c r="F43" s="94"/>
      <c r="G43" s="94"/>
      <c r="H43" s="94"/>
      <c r="I43" s="85"/>
      <c r="J43" s="94"/>
      <c r="K43" s="94"/>
      <c r="L43" s="94"/>
      <c r="M43" s="94"/>
      <c r="N43" s="94"/>
      <c r="O43" s="94"/>
    </row>
    <row r="44" spans="1:15" ht="15" x14ac:dyDescent="0.2">
      <c r="A44" s="7"/>
      <c r="B44" s="413"/>
      <c r="C44" s="30"/>
      <c r="D44" s="31"/>
      <c r="E44" s="25"/>
      <c r="F44" s="93"/>
      <c r="G44" s="93"/>
      <c r="H44" s="93"/>
      <c r="I44" s="85"/>
      <c r="J44" s="93"/>
      <c r="K44" s="93"/>
      <c r="L44" s="93"/>
      <c r="M44" s="93"/>
      <c r="N44" s="93"/>
      <c r="O44" s="93"/>
    </row>
    <row r="45" spans="1:15" ht="7.5" customHeight="1" x14ac:dyDescent="0.3">
      <c r="B45" s="32"/>
      <c r="C45" s="33"/>
      <c r="D45" s="34"/>
      <c r="F45" s="91"/>
      <c r="G45" s="91"/>
      <c r="H45" s="91"/>
      <c r="I45" s="86"/>
      <c r="J45" s="91"/>
      <c r="K45" s="91"/>
      <c r="L45" s="91"/>
      <c r="M45" s="91"/>
      <c r="N45" s="91"/>
      <c r="O45" s="91"/>
    </row>
    <row r="46" spans="1:15" ht="15" x14ac:dyDescent="0.2">
      <c r="A46" s="7"/>
      <c r="B46" s="411" t="s">
        <v>45</v>
      </c>
      <c r="C46" s="23" t="s">
        <v>46</v>
      </c>
      <c r="D46" s="24">
        <v>19</v>
      </c>
      <c r="E46" s="25"/>
      <c r="F46" s="92"/>
      <c r="G46" s="92"/>
      <c r="H46" s="92"/>
      <c r="I46" s="85"/>
      <c r="J46" s="92"/>
      <c r="K46" s="92"/>
      <c r="L46" s="92"/>
      <c r="M46" s="92"/>
      <c r="N46" s="92"/>
      <c r="O46" s="92"/>
    </row>
    <row r="47" spans="1:15" ht="24" x14ac:dyDescent="0.2">
      <c r="A47" s="7"/>
      <c r="B47" s="412"/>
      <c r="C47" s="29" t="s">
        <v>47</v>
      </c>
      <c r="D47" s="28">
        <v>21</v>
      </c>
      <c r="E47" s="25"/>
      <c r="F47" s="94"/>
      <c r="G47" s="94"/>
      <c r="H47" s="94"/>
      <c r="I47" s="85"/>
      <c r="J47" s="94"/>
      <c r="K47" s="94"/>
      <c r="L47" s="94"/>
      <c r="M47" s="94"/>
      <c r="N47" s="94"/>
      <c r="O47" s="94"/>
    </row>
    <row r="48" spans="1:15" ht="15" x14ac:dyDescent="0.2">
      <c r="A48" s="7"/>
      <c r="B48" s="412"/>
      <c r="C48" s="428" t="s">
        <v>48</v>
      </c>
      <c r="D48" s="417">
        <v>20</v>
      </c>
      <c r="E48" s="25"/>
      <c r="F48" s="94"/>
      <c r="G48" s="94"/>
      <c r="H48" s="94"/>
      <c r="I48" s="85"/>
      <c r="J48" s="94"/>
      <c r="K48" s="94"/>
      <c r="L48" s="94"/>
      <c r="M48" s="94"/>
      <c r="N48" s="94"/>
      <c r="O48" s="94"/>
    </row>
    <row r="49" spans="1:15" ht="15" x14ac:dyDescent="0.2">
      <c r="A49" s="7"/>
      <c r="B49" s="412"/>
      <c r="C49" s="428"/>
      <c r="D49" s="417"/>
      <c r="E49" s="25"/>
      <c r="F49" s="94"/>
      <c r="G49" s="94"/>
      <c r="H49" s="94"/>
      <c r="I49" s="85"/>
      <c r="J49" s="94"/>
      <c r="K49" s="94"/>
      <c r="L49" s="94"/>
      <c r="M49" s="94"/>
      <c r="N49" s="94"/>
      <c r="O49" s="94"/>
    </row>
    <row r="50" spans="1:15" ht="24" x14ac:dyDescent="0.2">
      <c r="A50" s="7"/>
      <c r="B50" s="412"/>
      <c r="C50" s="29" t="s">
        <v>49</v>
      </c>
      <c r="D50" s="28">
        <v>24</v>
      </c>
      <c r="E50" s="25"/>
      <c r="F50" s="94"/>
      <c r="G50" s="94"/>
      <c r="H50" s="94"/>
      <c r="I50" s="85"/>
      <c r="J50" s="94"/>
      <c r="K50" s="94"/>
      <c r="L50" s="94"/>
      <c r="M50" s="94"/>
      <c r="N50" s="94"/>
      <c r="O50" s="94"/>
    </row>
    <row r="51" spans="1:15" ht="15" x14ac:dyDescent="0.2">
      <c r="A51" s="7"/>
      <c r="B51" s="413"/>
      <c r="C51" s="30"/>
      <c r="D51" s="31"/>
      <c r="E51" s="25"/>
      <c r="F51" s="93"/>
      <c r="G51" s="93"/>
      <c r="H51" s="93"/>
      <c r="I51" s="85"/>
      <c r="J51" s="93"/>
      <c r="K51" s="93"/>
      <c r="L51" s="93"/>
      <c r="M51" s="93"/>
      <c r="N51" s="93"/>
      <c r="O51" s="93"/>
    </row>
    <row r="52" spans="1:15" ht="7.5" customHeight="1" x14ac:dyDescent="0.2">
      <c r="B52" s="32"/>
      <c r="C52" s="33"/>
      <c r="D52" s="34"/>
      <c r="F52" s="91"/>
      <c r="G52" s="91"/>
      <c r="H52" s="91"/>
      <c r="I52" s="86"/>
      <c r="J52" s="91"/>
      <c r="K52" s="91"/>
      <c r="L52" s="91"/>
      <c r="M52" s="91"/>
      <c r="N52" s="91"/>
      <c r="O52" s="91"/>
    </row>
    <row r="53" spans="1:15" ht="24" x14ac:dyDescent="0.2">
      <c r="A53" s="7"/>
      <c r="B53" s="411" t="s">
        <v>50</v>
      </c>
      <c r="C53" s="23" t="s">
        <v>51</v>
      </c>
      <c r="D53" s="24">
        <v>25</v>
      </c>
      <c r="E53" s="25"/>
      <c r="F53" s="92"/>
      <c r="G53" s="92"/>
      <c r="H53" s="92"/>
      <c r="I53" s="85"/>
      <c r="J53" s="92"/>
      <c r="K53" s="92"/>
      <c r="L53" s="92"/>
      <c r="M53" s="92"/>
      <c r="N53" s="92"/>
      <c r="O53" s="92"/>
    </row>
    <row r="54" spans="1:15" ht="15" x14ac:dyDescent="0.2">
      <c r="A54" s="7"/>
      <c r="B54" s="412"/>
      <c r="C54" s="29" t="s">
        <v>52</v>
      </c>
      <c r="D54" s="28">
        <v>18</v>
      </c>
      <c r="E54" s="25"/>
      <c r="F54" s="94"/>
      <c r="G54" s="94"/>
      <c r="H54" s="94"/>
      <c r="I54" s="85"/>
      <c r="J54" s="94"/>
      <c r="K54" s="94"/>
      <c r="L54" s="94"/>
      <c r="M54" s="94"/>
      <c r="N54" s="94"/>
      <c r="O54" s="94"/>
    </row>
    <row r="55" spans="1:15" ht="36" x14ac:dyDescent="0.2">
      <c r="A55" s="7"/>
      <c r="B55" s="412"/>
      <c r="C55" s="29" t="s">
        <v>53</v>
      </c>
      <c r="D55" s="28">
        <v>19</v>
      </c>
      <c r="E55" s="25"/>
      <c r="F55" s="94"/>
      <c r="G55" s="94"/>
      <c r="H55" s="94"/>
      <c r="I55" s="85"/>
      <c r="J55" s="94"/>
      <c r="K55" s="94"/>
      <c r="L55" s="94"/>
      <c r="M55" s="94"/>
      <c r="N55" s="94"/>
      <c r="O55" s="94"/>
    </row>
    <row r="56" spans="1:15" ht="24" x14ac:dyDescent="0.2">
      <c r="A56" s="7"/>
      <c r="B56" s="413"/>
      <c r="C56" s="30" t="s">
        <v>54</v>
      </c>
      <c r="D56" s="31">
        <v>26</v>
      </c>
      <c r="E56" s="25"/>
      <c r="F56" s="93"/>
      <c r="G56" s="93"/>
      <c r="H56" s="93"/>
      <c r="I56" s="85"/>
      <c r="J56" s="93"/>
      <c r="K56" s="93"/>
      <c r="L56" s="93"/>
      <c r="M56" s="93"/>
      <c r="N56" s="93"/>
      <c r="O56" s="93"/>
    </row>
    <row r="57" spans="1:15" ht="7.5" customHeight="1" x14ac:dyDescent="0.2">
      <c r="B57" s="32"/>
      <c r="C57" s="33"/>
      <c r="D57" s="34"/>
      <c r="F57" s="91"/>
      <c r="G57" s="91"/>
      <c r="H57" s="91"/>
      <c r="I57" s="86"/>
      <c r="J57" s="91"/>
      <c r="K57" s="91"/>
      <c r="L57" s="91"/>
      <c r="M57" s="91"/>
      <c r="N57" s="91"/>
      <c r="O57" s="91"/>
    </row>
    <row r="58" spans="1:15" ht="24" x14ac:dyDescent="0.2">
      <c r="A58" s="7"/>
      <c r="B58" s="411" t="s">
        <v>55</v>
      </c>
      <c r="C58" s="23" t="s">
        <v>56</v>
      </c>
      <c r="D58" s="24">
        <v>27</v>
      </c>
      <c r="E58" s="25"/>
      <c r="F58" s="92"/>
      <c r="G58" s="92"/>
      <c r="H58" s="92"/>
      <c r="I58" s="85"/>
      <c r="J58" s="92"/>
      <c r="K58" s="92"/>
      <c r="L58" s="92"/>
      <c r="M58" s="92"/>
      <c r="N58" s="92"/>
      <c r="O58" s="92"/>
    </row>
    <row r="59" spans="1:15" ht="36" x14ac:dyDescent="0.2">
      <c r="A59" s="7"/>
      <c r="B59" s="413"/>
      <c r="C59" s="36" t="s">
        <v>57</v>
      </c>
      <c r="D59" s="31">
        <v>30</v>
      </c>
      <c r="E59" s="25"/>
      <c r="F59" s="93"/>
      <c r="G59" s="93"/>
      <c r="H59" s="93"/>
      <c r="I59" s="85"/>
      <c r="J59" s="93"/>
      <c r="K59" s="93"/>
      <c r="L59" s="93"/>
      <c r="M59" s="93"/>
      <c r="N59" s="93"/>
      <c r="O59" s="93"/>
    </row>
    <row r="60" spans="1:15" ht="7.5" customHeight="1" x14ac:dyDescent="0.2">
      <c r="B60" s="32"/>
      <c r="C60" s="33"/>
      <c r="D60" s="34"/>
      <c r="F60" s="91"/>
      <c r="G60" s="91"/>
      <c r="H60" s="91"/>
      <c r="I60" s="86"/>
      <c r="J60" s="91"/>
      <c r="K60" s="91"/>
      <c r="L60" s="91"/>
      <c r="M60" s="91"/>
      <c r="N60" s="91"/>
      <c r="O60" s="91"/>
    </row>
    <row r="61" spans="1:15" ht="24" x14ac:dyDescent="0.2">
      <c r="A61" s="7"/>
      <c r="B61" s="411" t="s">
        <v>58</v>
      </c>
      <c r="C61" s="37" t="s">
        <v>59</v>
      </c>
      <c r="D61" s="24">
        <v>33</v>
      </c>
      <c r="E61" s="25"/>
      <c r="F61" s="92"/>
      <c r="G61" s="92"/>
      <c r="H61" s="92"/>
      <c r="I61" s="85"/>
      <c r="J61" s="92"/>
      <c r="K61" s="92"/>
      <c r="L61" s="92"/>
      <c r="M61" s="92"/>
      <c r="N61" s="92"/>
      <c r="O61" s="92"/>
    </row>
    <row r="62" spans="1:15" ht="15" x14ac:dyDescent="0.2">
      <c r="A62" s="7"/>
      <c r="B62" s="413"/>
      <c r="C62" s="30"/>
      <c r="D62" s="31"/>
      <c r="E62" s="25"/>
      <c r="F62" s="93"/>
      <c r="G62" s="93"/>
      <c r="H62" s="93"/>
      <c r="I62" s="85"/>
      <c r="J62" s="93"/>
      <c r="K62" s="93"/>
      <c r="L62" s="93"/>
      <c r="M62" s="93"/>
      <c r="N62" s="93"/>
      <c r="O62" s="93"/>
    </row>
    <row r="63" spans="1:15" ht="7.5" customHeight="1" x14ac:dyDescent="0.2">
      <c r="B63" s="32"/>
      <c r="C63" s="33"/>
      <c r="D63" s="34"/>
      <c r="F63" s="91"/>
      <c r="G63" s="91"/>
      <c r="H63" s="91"/>
      <c r="I63" s="86"/>
      <c r="J63" s="91"/>
      <c r="K63" s="91"/>
      <c r="L63" s="91"/>
      <c r="M63" s="91"/>
      <c r="N63" s="91"/>
      <c r="O63" s="91"/>
    </row>
    <row r="64" spans="1:15" ht="38.25" customHeight="1" x14ac:dyDescent="0.2">
      <c r="A64" s="7"/>
      <c r="B64" s="414" t="s">
        <v>60</v>
      </c>
      <c r="C64" s="23" t="s">
        <v>61</v>
      </c>
      <c r="D64" s="24">
        <v>1</v>
      </c>
      <c r="E64" s="25"/>
      <c r="F64" s="92"/>
      <c r="G64" s="92"/>
      <c r="H64" s="92"/>
      <c r="I64" s="85"/>
      <c r="J64" s="92"/>
      <c r="K64" s="92"/>
      <c r="L64" s="92"/>
      <c r="M64" s="92"/>
      <c r="N64" s="92"/>
      <c r="O64" s="92"/>
    </row>
    <row r="65" spans="1:15" ht="60" x14ac:dyDescent="0.2">
      <c r="A65" s="7"/>
      <c r="B65" s="415"/>
      <c r="C65" s="29" t="s">
        <v>66</v>
      </c>
      <c r="D65" s="28" t="s">
        <v>62</v>
      </c>
      <c r="E65" s="25"/>
      <c r="F65" s="94"/>
      <c r="G65" s="94"/>
      <c r="H65" s="94"/>
      <c r="I65" s="85"/>
      <c r="J65" s="94"/>
      <c r="K65" s="94"/>
      <c r="L65" s="94"/>
      <c r="M65" s="94"/>
      <c r="N65" s="94"/>
      <c r="O65" s="94"/>
    </row>
    <row r="66" spans="1:15" ht="24" x14ac:dyDescent="0.2">
      <c r="A66" s="7"/>
      <c r="B66" s="415"/>
      <c r="C66" s="29" t="s">
        <v>63</v>
      </c>
      <c r="D66" s="28">
        <v>37</v>
      </c>
      <c r="E66" s="25"/>
      <c r="F66" s="94"/>
      <c r="G66" s="94"/>
      <c r="H66" s="94"/>
      <c r="I66" s="85"/>
      <c r="J66" s="94"/>
      <c r="K66" s="94"/>
      <c r="L66" s="94"/>
      <c r="M66" s="94"/>
      <c r="N66" s="94"/>
      <c r="O66" s="94"/>
    </row>
    <row r="67" spans="1:15" ht="15" x14ac:dyDescent="0.2">
      <c r="A67" s="7"/>
      <c r="B67" s="416"/>
      <c r="C67" s="30"/>
      <c r="D67" s="31"/>
      <c r="E67" s="25"/>
      <c r="F67" s="93"/>
      <c r="G67" s="93"/>
      <c r="H67" s="93"/>
      <c r="I67" s="85"/>
      <c r="J67" s="93"/>
      <c r="K67" s="93"/>
      <c r="L67" s="93"/>
      <c r="M67" s="93"/>
      <c r="N67" s="93"/>
      <c r="O67" s="93"/>
    </row>
    <row r="68" spans="1:15" ht="7.5" customHeight="1" x14ac:dyDescent="0.2">
      <c r="B68" s="32"/>
      <c r="C68" s="33"/>
      <c r="D68" s="34"/>
      <c r="F68" s="91"/>
      <c r="G68" s="91"/>
      <c r="H68" s="91"/>
      <c r="I68" s="86"/>
      <c r="J68" s="91"/>
      <c r="K68" s="91"/>
      <c r="L68" s="91"/>
      <c r="M68" s="91"/>
      <c r="N68" s="91"/>
      <c r="O68" s="91"/>
    </row>
    <row r="69" spans="1:15" ht="15" x14ac:dyDescent="0.2">
      <c r="A69" s="7"/>
      <c r="B69" s="414" t="s">
        <v>64</v>
      </c>
      <c r="C69" s="23" t="s">
        <v>65</v>
      </c>
      <c r="D69" s="24">
        <v>34</v>
      </c>
      <c r="E69" s="25"/>
      <c r="F69" s="92"/>
      <c r="G69" s="92"/>
      <c r="H69" s="92"/>
      <c r="I69" s="85"/>
      <c r="J69" s="92"/>
      <c r="K69" s="92"/>
      <c r="L69" s="92"/>
      <c r="M69" s="92"/>
      <c r="N69" s="92"/>
      <c r="O69" s="92"/>
    </row>
    <row r="70" spans="1:15" ht="15" x14ac:dyDescent="0.2">
      <c r="A70" s="7"/>
      <c r="B70" s="416"/>
      <c r="C70" s="30"/>
      <c r="D70" s="31"/>
      <c r="E70" s="25"/>
      <c r="F70" s="93"/>
      <c r="G70" s="93"/>
      <c r="H70" s="93"/>
      <c r="I70" s="85"/>
      <c r="J70" s="93"/>
      <c r="K70" s="93"/>
      <c r="L70" s="93"/>
      <c r="M70" s="93"/>
      <c r="N70" s="93"/>
      <c r="O70" s="93"/>
    </row>
    <row r="71" spans="1:15" x14ac:dyDescent="0.2">
      <c r="A71" s="7"/>
      <c r="B71" s="38"/>
      <c r="C71" s="39"/>
      <c r="D71" s="40"/>
      <c r="E71" s="25"/>
      <c r="F71" s="41"/>
      <c r="G71" s="41"/>
      <c r="H71" s="41"/>
      <c r="I71" s="26"/>
    </row>
    <row r="72" spans="1:15" x14ac:dyDescent="0.2">
      <c r="A72" s="7"/>
      <c r="B72" s="38"/>
      <c r="C72" s="39"/>
      <c r="D72" s="40"/>
      <c r="E72" s="25"/>
      <c r="F72" s="41"/>
      <c r="G72" s="41"/>
      <c r="H72" s="41"/>
      <c r="I72" s="26"/>
    </row>
    <row r="73" spans="1:15" x14ac:dyDescent="0.2">
      <c r="A73" s="7"/>
      <c r="B73" s="38"/>
      <c r="C73" s="39"/>
      <c r="D73" s="40"/>
      <c r="E73" s="25"/>
      <c r="F73" s="41"/>
      <c r="G73" s="41"/>
      <c r="H73" s="41"/>
      <c r="I73" s="26"/>
    </row>
    <row r="74" spans="1:15" x14ac:dyDescent="0.2">
      <c r="A74" s="7"/>
      <c r="B74" s="38"/>
      <c r="C74" s="39"/>
      <c r="D74" s="40"/>
      <c r="E74" s="25"/>
      <c r="F74" s="41"/>
      <c r="G74" s="41"/>
      <c r="H74" s="41"/>
      <c r="I74" s="26"/>
    </row>
    <row r="75" spans="1:15" x14ac:dyDescent="0.2">
      <c r="A75" s="7"/>
      <c r="B75" s="38"/>
      <c r="C75" s="39"/>
      <c r="D75" s="40"/>
      <c r="E75" s="25"/>
      <c r="F75" s="41"/>
      <c r="G75" s="41"/>
      <c r="H75" s="41"/>
      <c r="I75" s="26"/>
    </row>
    <row r="76" spans="1:15" x14ac:dyDescent="0.2">
      <c r="A76" s="7"/>
      <c r="B76" s="38"/>
      <c r="C76" s="39"/>
      <c r="D76" s="40"/>
      <c r="E76" s="25"/>
      <c r="F76" s="41"/>
      <c r="G76" s="41"/>
      <c r="H76" s="41"/>
      <c r="I76" s="26"/>
    </row>
    <row r="77" spans="1:15" x14ac:dyDescent="0.2">
      <c r="A77" s="7"/>
      <c r="B77" s="38"/>
      <c r="C77" s="39"/>
      <c r="D77" s="40"/>
      <c r="E77" s="25"/>
      <c r="F77" s="41"/>
      <c r="G77" s="41"/>
      <c r="H77" s="41"/>
      <c r="I77" s="26"/>
    </row>
    <row r="78" spans="1:15" x14ac:dyDescent="0.2">
      <c r="A78" s="7"/>
      <c r="B78" s="38"/>
      <c r="C78" s="39"/>
      <c r="D78" s="40"/>
      <c r="E78" s="25"/>
      <c r="F78" s="41"/>
      <c r="G78" s="41"/>
      <c r="H78" s="41"/>
      <c r="I78" s="26"/>
    </row>
    <row r="79" spans="1:15" x14ac:dyDescent="0.2">
      <c r="A79" s="7"/>
      <c r="B79" s="38"/>
      <c r="C79" s="39"/>
      <c r="D79" s="40"/>
      <c r="E79" s="25"/>
      <c r="F79" s="41"/>
      <c r="G79" s="41"/>
      <c r="H79" s="41"/>
      <c r="I79" s="26"/>
    </row>
    <row r="80" spans="1:15" x14ac:dyDescent="0.2">
      <c r="A80" s="7"/>
      <c r="B80" s="38"/>
      <c r="C80" s="39"/>
      <c r="D80" s="40"/>
      <c r="E80" s="25"/>
      <c r="F80" s="41"/>
      <c r="G80" s="41"/>
      <c r="H80" s="41"/>
      <c r="I80" s="26"/>
    </row>
    <row r="81" spans="1:9" x14ac:dyDescent="0.2">
      <c r="A81" s="7"/>
      <c r="B81" s="38"/>
      <c r="C81" s="39"/>
      <c r="D81" s="40"/>
      <c r="E81" s="25"/>
      <c r="F81" s="41"/>
      <c r="G81" s="41"/>
      <c r="H81" s="41"/>
      <c r="I81" s="26"/>
    </row>
    <row r="82" spans="1:9" x14ac:dyDescent="0.2">
      <c r="A82" s="7"/>
      <c r="B82" s="38"/>
      <c r="C82" s="39"/>
      <c r="D82" s="40"/>
      <c r="E82" s="25"/>
      <c r="F82" s="41"/>
      <c r="G82" s="41"/>
      <c r="H82" s="41"/>
      <c r="I82" s="26"/>
    </row>
    <row r="83" spans="1:9" x14ac:dyDescent="0.2">
      <c r="A83" s="7"/>
      <c r="B83" s="38"/>
      <c r="C83" s="39"/>
      <c r="D83" s="40"/>
      <c r="E83" s="25"/>
      <c r="F83" s="41"/>
      <c r="G83" s="41"/>
      <c r="H83" s="41"/>
      <c r="I83" s="26"/>
    </row>
    <row r="84" spans="1:9" x14ac:dyDescent="0.2">
      <c r="A84" s="7"/>
      <c r="B84" s="38"/>
      <c r="C84" s="39"/>
      <c r="D84" s="40"/>
      <c r="E84" s="25"/>
      <c r="F84" s="41"/>
      <c r="G84" s="41"/>
      <c r="H84" s="41"/>
      <c r="I84" s="26"/>
    </row>
    <row r="85" spans="1:9" x14ac:dyDescent="0.2">
      <c r="A85" s="7"/>
      <c r="B85" s="38"/>
      <c r="C85" s="39"/>
      <c r="D85" s="40"/>
      <c r="E85" s="25"/>
      <c r="F85" s="41"/>
      <c r="G85" s="41"/>
      <c r="H85" s="41"/>
      <c r="I85" s="26"/>
    </row>
    <row r="86" spans="1:9" x14ac:dyDescent="0.2">
      <c r="A86" s="7"/>
      <c r="B86" s="38"/>
      <c r="C86" s="39"/>
      <c r="D86" s="40"/>
      <c r="E86" s="25"/>
      <c r="F86" s="41"/>
      <c r="G86" s="41"/>
      <c r="H86" s="41"/>
      <c r="I86" s="26"/>
    </row>
    <row r="87" spans="1:9" x14ac:dyDescent="0.2">
      <c r="A87" s="7"/>
      <c r="C87" s="42"/>
      <c r="D87" s="40"/>
      <c r="E87" s="25"/>
      <c r="F87" s="41"/>
      <c r="G87" s="41"/>
      <c r="H87" s="41"/>
      <c r="I87" s="26"/>
    </row>
    <row r="88" spans="1:9" x14ac:dyDescent="0.2">
      <c r="A88" s="7"/>
      <c r="C88" s="42"/>
      <c r="D88" s="40"/>
      <c r="E88" s="25"/>
      <c r="F88" s="41"/>
      <c r="G88" s="41"/>
      <c r="H88" s="41"/>
      <c r="I88" s="26"/>
    </row>
    <row r="89" spans="1:9" x14ac:dyDescent="0.2">
      <c r="A89" s="7"/>
      <c r="C89" s="42"/>
      <c r="D89" s="40"/>
      <c r="E89" s="25"/>
      <c r="F89" s="41"/>
      <c r="G89" s="41"/>
      <c r="H89" s="41"/>
      <c r="I89" s="26"/>
    </row>
    <row r="90" spans="1:9" x14ac:dyDescent="0.2">
      <c r="A90" s="7"/>
      <c r="C90" s="42"/>
      <c r="D90" s="40"/>
      <c r="E90" s="25"/>
      <c r="F90" s="41"/>
      <c r="G90" s="41"/>
      <c r="H90" s="41"/>
      <c r="I90" s="26"/>
    </row>
    <row r="91" spans="1:9" x14ac:dyDescent="0.2">
      <c r="A91" s="7"/>
      <c r="C91" s="42"/>
      <c r="D91" s="40"/>
      <c r="E91" s="25"/>
      <c r="F91" s="41"/>
      <c r="G91" s="41"/>
      <c r="H91" s="41"/>
      <c r="I91" s="26"/>
    </row>
    <row r="92" spans="1:9" x14ac:dyDescent="0.2">
      <c r="A92" s="7"/>
      <c r="C92" s="42"/>
      <c r="D92" s="40"/>
      <c r="E92" s="25"/>
      <c r="F92" s="41"/>
      <c r="G92" s="41"/>
      <c r="H92" s="41"/>
      <c r="I92" s="26"/>
    </row>
    <row r="93" spans="1:9" x14ac:dyDescent="0.2">
      <c r="A93" s="7"/>
      <c r="C93" s="42"/>
      <c r="D93" s="40"/>
      <c r="E93" s="25"/>
      <c r="F93" s="41"/>
      <c r="G93" s="41"/>
      <c r="H93" s="41"/>
      <c r="I93" s="26"/>
    </row>
    <row r="94" spans="1:9" x14ac:dyDescent="0.2">
      <c r="A94" s="7"/>
      <c r="C94" s="42"/>
      <c r="D94" s="40"/>
      <c r="E94" s="25"/>
      <c r="F94" s="41"/>
      <c r="G94" s="41"/>
      <c r="H94" s="41"/>
      <c r="I94" s="26"/>
    </row>
    <row r="95" spans="1:9" x14ac:dyDescent="0.2">
      <c r="A95" s="7"/>
      <c r="C95" s="42"/>
      <c r="D95" s="40"/>
      <c r="E95" s="25"/>
      <c r="F95" s="41"/>
      <c r="G95" s="41"/>
      <c r="H95" s="41"/>
      <c r="I95" s="26"/>
    </row>
    <row r="96" spans="1:9" x14ac:dyDescent="0.2">
      <c r="A96" s="7"/>
      <c r="C96" s="42"/>
      <c r="D96" s="40"/>
      <c r="E96" s="25"/>
      <c r="F96" s="41"/>
      <c r="G96" s="41"/>
      <c r="H96" s="41"/>
      <c r="I96" s="26"/>
    </row>
    <row r="97" spans="1:9" x14ac:dyDescent="0.2">
      <c r="A97" s="7"/>
      <c r="C97" s="42"/>
      <c r="D97" s="40"/>
      <c r="E97" s="25"/>
      <c r="F97" s="41"/>
      <c r="G97" s="41"/>
      <c r="H97" s="41"/>
      <c r="I97" s="26"/>
    </row>
    <row r="98" spans="1:9" x14ac:dyDescent="0.2">
      <c r="A98" s="7"/>
      <c r="C98" s="42"/>
      <c r="D98" s="40"/>
      <c r="E98" s="25"/>
      <c r="F98" s="41"/>
      <c r="G98" s="41"/>
      <c r="H98" s="41"/>
      <c r="I98" s="26"/>
    </row>
    <row r="99" spans="1:9" x14ac:dyDescent="0.2">
      <c r="A99" s="7"/>
      <c r="C99" s="42"/>
      <c r="D99" s="40"/>
      <c r="E99" s="25"/>
      <c r="F99" s="41"/>
      <c r="G99" s="41"/>
      <c r="H99" s="41"/>
      <c r="I99" s="26"/>
    </row>
    <row r="100" spans="1:9" x14ac:dyDescent="0.2">
      <c r="A100" s="7"/>
      <c r="C100" s="42"/>
      <c r="D100" s="40"/>
      <c r="E100" s="25"/>
      <c r="F100" s="41"/>
      <c r="G100" s="41"/>
      <c r="H100" s="41"/>
      <c r="I100" s="26"/>
    </row>
    <row r="101" spans="1:9" x14ac:dyDescent="0.2">
      <c r="A101" s="7"/>
      <c r="C101" s="42"/>
      <c r="D101" s="40"/>
      <c r="E101" s="25"/>
      <c r="F101" s="41"/>
      <c r="G101" s="41"/>
      <c r="H101" s="41"/>
      <c r="I101" s="26"/>
    </row>
    <row r="102" spans="1:9" x14ac:dyDescent="0.2">
      <c r="A102" s="7"/>
      <c r="C102" s="42"/>
      <c r="D102" s="40"/>
      <c r="E102" s="25"/>
      <c r="F102" s="41"/>
      <c r="G102" s="41"/>
      <c r="H102" s="41"/>
      <c r="I102" s="26"/>
    </row>
    <row r="103" spans="1:9" x14ac:dyDescent="0.2">
      <c r="A103" s="7"/>
      <c r="C103" s="42"/>
      <c r="D103" s="40"/>
      <c r="E103" s="25"/>
      <c r="F103" s="41"/>
      <c r="G103" s="41"/>
      <c r="H103" s="41"/>
      <c r="I103" s="26"/>
    </row>
    <row r="104" spans="1:9" x14ac:dyDescent="0.2">
      <c r="A104" s="7"/>
      <c r="C104" s="42"/>
      <c r="D104" s="40"/>
      <c r="E104" s="25"/>
      <c r="F104" s="41"/>
      <c r="G104" s="41"/>
      <c r="H104" s="41"/>
      <c r="I104" s="26"/>
    </row>
    <row r="105" spans="1:9" x14ac:dyDescent="0.2">
      <c r="A105" s="7"/>
      <c r="C105" s="42"/>
      <c r="D105" s="40"/>
      <c r="E105" s="25"/>
      <c r="F105" s="41"/>
      <c r="G105" s="41"/>
      <c r="H105" s="41"/>
      <c r="I105" s="26"/>
    </row>
    <row r="106" spans="1:9" x14ac:dyDescent="0.2">
      <c r="A106" s="7"/>
      <c r="C106" s="42"/>
      <c r="D106" s="40"/>
      <c r="E106" s="25"/>
      <c r="F106" s="41"/>
      <c r="G106" s="41"/>
      <c r="H106" s="41"/>
      <c r="I106" s="26"/>
    </row>
    <row r="107" spans="1:9" x14ac:dyDescent="0.2">
      <c r="A107" s="7"/>
      <c r="C107" s="42"/>
      <c r="D107" s="40"/>
      <c r="E107" s="25"/>
      <c r="F107" s="41"/>
      <c r="G107" s="41"/>
      <c r="H107" s="41"/>
      <c r="I107" s="26"/>
    </row>
    <row r="108" spans="1:9" x14ac:dyDescent="0.2">
      <c r="A108" s="7"/>
      <c r="C108" s="42"/>
      <c r="D108" s="40"/>
      <c r="E108" s="25"/>
      <c r="F108" s="41"/>
      <c r="G108" s="41"/>
      <c r="H108" s="41"/>
      <c r="I108" s="26"/>
    </row>
    <row r="109" spans="1:9" x14ac:dyDescent="0.2">
      <c r="A109" s="7"/>
      <c r="C109" s="42"/>
      <c r="D109" s="40"/>
      <c r="E109" s="25"/>
      <c r="F109" s="41"/>
      <c r="G109" s="41"/>
      <c r="H109" s="41"/>
      <c r="I109" s="26"/>
    </row>
    <row r="110" spans="1:9" x14ac:dyDescent="0.2">
      <c r="A110" s="7"/>
      <c r="C110" s="42"/>
      <c r="D110" s="40"/>
      <c r="E110" s="25"/>
      <c r="F110" s="41"/>
      <c r="G110" s="41"/>
      <c r="H110" s="41"/>
      <c r="I110" s="26"/>
    </row>
    <row r="111" spans="1:9" x14ac:dyDescent="0.2">
      <c r="A111" s="7"/>
      <c r="C111" s="42"/>
      <c r="D111" s="40"/>
      <c r="E111" s="25"/>
      <c r="F111" s="41"/>
      <c r="G111" s="41"/>
      <c r="H111" s="41"/>
      <c r="I111" s="26"/>
    </row>
    <row r="112" spans="1:9" x14ac:dyDescent="0.2">
      <c r="A112" s="7"/>
      <c r="C112" s="42"/>
      <c r="D112" s="40"/>
      <c r="E112" s="25"/>
      <c r="F112" s="41"/>
      <c r="G112" s="41"/>
      <c r="H112" s="41"/>
      <c r="I112" s="26"/>
    </row>
    <row r="113" spans="1:9" x14ac:dyDescent="0.2">
      <c r="A113" s="7"/>
      <c r="C113" s="42"/>
      <c r="D113" s="40"/>
      <c r="E113" s="25"/>
      <c r="F113" s="41"/>
      <c r="G113" s="41"/>
      <c r="H113" s="41"/>
      <c r="I113" s="26"/>
    </row>
    <row r="114" spans="1:9" x14ac:dyDescent="0.2">
      <c r="A114" s="7"/>
      <c r="C114" s="42"/>
      <c r="D114" s="40"/>
      <c r="E114" s="25"/>
      <c r="F114" s="41"/>
      <c r="G114" s="41"/>
      <c r="H114" s="41"/>
      <c r="I114" s="26"/>
    </row>
    <row r="115" spans="1:9" x14ac:dyDescent="0.2">
      <c r="A115" s="7"/>
      <c r="C115" s="42"/>
      <c r="D115" s="40"/>
      <c r="E115" s="25"/>
      <c r="F115" s="41"/>
      <c r="G115" s="41"/>
      <c r="H115" s="41"/>
      <c r="I115" s="26"/>
    </row>
    <row r="116" spans="1:9" x14ac:dyDescent="0.2">
      <c r="A116" s="7"/>
      <c r="C116" s="42"/>
      <c r="D116" s="40"/>
      <c r="E116" s="25"/>
      <c r="F116" s="41"/>
      <c r="G116" s="41"/>
      <c r="H116" s="41"/>
      <c r="I116" s="26"/>
    </row>
    <row r="117" spans="1:9" x14ac:dyDescent="0.2">
      <c r="A117" s="7"/>
      <c r="C117" s="42"/>
      <c r="D117" s="40"/>
      <c r="E117" s="25"/>
      <c r="F117" s="41"/>
      <c r="G117" s="41"/>
      <c r="H117" s="41"/>
      <c r="I117" s="26"/>
    </row>
    <row r="118" spans="1:9" x14ac:dyDescent="0.2">
      <c r="A118" s="7"/>
      <c r="C118" s="42"/>
      <c r="D118" s="40"/>
      <c r="E118" s="25"/>
      <c r="F118" s="41"/>
      <c r="G118" s="41"/>
      <c r="H118" s="41"/>
      <c r="I118" s="26"/>
    </row>
    <row r="119" spans="1:9" x14ac:dyDescent="0.2">
      <c r="A119" s="7"/>
      <c r="C119" s="42"/>
      <c r="D119" s="40"/>
      <c r="E119" s="25"/>
      <c r="F119" s="41"/>
      <c r="G119" s="41"/>
      <c r="H119" s="41"/>
      <c r="I119" s="26"/>
    </row>
    <row r="120" spans="1:9" x14ac:dyDescent="0.2">
      <c r="A120" s="7"/>
      <c r="C120" s="42"/>
      <c r="D120" s="40"/>
      <c r="E120" s="25"/>
      <c r="F120" s="41"/>
      <c r="G120" s="41"/>
      <c r="H120" s="41"/>
      <c r="I120" s="26"/>
    </row>
    <row r="121" spans="1:9" x14ac:dyDescent="0.2">
      <c r="A121" s="7"/>
      <c r="C121" s="42"/>
      <c r="D121" s="40"/>
      <c r="E121" s="25"/>
      <c r="F121" s="41"/>
      <c r="G121" s="41"/>
      <c r="H121" s="41"/>
      <c r="I121" s="26"/>
    </row>
    <row r="122" spans="1:9" x14ac:dyDescent="0.2">
      <c r="A122" s="7"/>
      <c r="C122" s="42"/>
      <c r="D122" s="40"/>
      <c r="E122" s="25"/>
      <c r="F122" s="41"/>
      <c r="G122" s="41"/>
      <c r="H122" s="41"/>
      <c r="I122" s="26"/>
    </row>
    <row r="123" spans="1:9" x14ac:dyDescent="0.2">
      <c r="A123" s="7"/>
      <c r="C123" s="42"/>
      <c r="D123" s="40"/>
      <c r="E123" s="25"/>
      <c r="F123" s="41"/>
      <c r="G123" s="41"/>
      <c r="H123" s="41"/>
      <c r="I123" s="26"/>
    </row>
    <row r="124" spans="1:9" x14ac:dyDescent="0.2">
      <c r="A124" s="7"/>
      <c r="C124" s="42"/>
      <c r="D124" s="40"/>
      <c r="E124" s="25"/>
      <c r="F124" s="41"/>
      <c r="G124" s="41"/>
      <c r="H124" s="41"/>
      <c r="I124" s="26"/>
    </row>
    <row r="125" spans="1:9" x14ac:dyDescent="0.2">
      <c r="A125" s="7"/>
      <c r="C125" s="42"/>
      <c r="D125" s="40"/>
      <c r="E125" s="25"/>
      <c r="F125" s="41"/>
      <c r="G125" s="41"/>
      <c r="H125" s="41"/>
      <c r="I125" s="26"/>
    </row>
    <row r="126" spans="1:9" x14ac:dyDescent="0.2">
      <c r="A126" s="7"/>
      <c r="C126" s="42"/>
      <c r="D126" s="40"/>
      <c r="E126" s="25"/>
      <c r="F126" s="41"/>
      <c r="G126" s="41"/>
      <c r="H126" s="41"/>
      <c r="I126" s="26"/>
    </row>
    <row r="127" spans="1:9" x14ac:dyDescent="0.2">
      <c r="A127" s="7"/>
      <c r="C127" s="42"/>
      <c r="D127" s="40"/>
      <c r="E127" s="25"/>
      <c r="F127" s="41"/>
      <c r="G127" s="41"/>
      <c r="H127" s="41"/>
      <c r="I127" s="26"/>
    </row>
    <row r="128" spans="1:9" x14ac:dyDescent="0.2">
      <c r="A128" s="7"/>
      <c r="C128" s="42"/>
      <c r="D128" s="40"/>
      <c r="E128" s="25"/>
      <c r="F128" s="41"/>
      <c r="G128" s="41"/>
      <c r="H128" s="41"/>
      <c r="I128" s="26"/>
    </row>
    <row r="129" spans="1:9" x14ac:dyDescent="0.2">
      <c r="A129" s="7"/>
      <c r="C129" s="42"/>
      <c r="D129" s="40"/>
      <c r="E129" s="25"/>
      <c r="F129" s="41"/>
      <c r="G129" s="41"/>
      <c r="H129" s="41"/>
      <c r="I129" s="26"/>
    </row>
    <row r="130" spans="1:9" x14ac:dyDescent="0.2">
      <c r="A130" s="7"/>
      <c r="C130" s="42"/>
      <c r="D130" s="40"/>
      <c r="E130" s="25"/>
      <c r="F130" s="41"/>
      <c r="G130" s="41"/>
      <c r="H130" s="41"/>
      <c r="I130" s="26"/>
    </row>
    <row r="131" spans="1:9" x14ac:dyDescent="0.2">
      <c r="A131" s="7"/>
      <c r="C131" s="42"/>
      <c r="D131" s="40"/>
      <c r="E131" s="25"/>
      <c r="F131" s="41"/>
      <c r="G131" s="41"/>
      <c r="H131" s="41"/>
      <c r="I131" s="26"/>
    </row>
    <row r="132" spans="1:9" x14ac:dyDescent="0.2">
      <c r="A132" s="7"/>
      <c r="C132" s="42"/>
      <c r="D132" s="40"/>
      <c r="E132" s="25"/>
      <c r="F132" s="41"/>
      <c r="G132" s="41"/>
      <c r="H132" s="41"/>
      <c r="I132" s="26"/>
    </row>
    <row r="133" spans="1:9" x14ac:dyDescent="0.2">
      <c r="A133" s="7"/>
      <c r="C133" s="42"/>
      <c r="D133" s="40"/>
      <c r="E133" s="25"/>
      <c r="F133" s="41"/>
      <c r="G133" s="41"/>
      <c r="H133" s="41"/>
      <c r="I133" s="26"/>
    </row>
    <row r="134" spans="1:9" x14ac:dyDescent="0.2">
      <c r="A134" s="7"/>
      <c r="C134" s="42"/>
      <c r="D134" s="40"/>
      <c r="E134" s="25"/>
      <c r="F134" s="41"/>
      <c r="G134" s="41"/>
      <c r="H134" s="41"/>
      <c r="I134" s="26"/>
    </row>
    <row r="135" spans="1:9" x14ac:dyDescent="0.2">
      <c r="A135" s="7"/>
      <c r="C135" s="42"/>
      <c r="D135" s="40"/>
      <c r="E135" s="25"/>
      <c r="F135" s="41"/>
      <c r="G135" s="41"/>
      <c r="H135" s="41"/>
      <c r="I135" s="26"/>
    </row>
    <row r="136" spans="1:9" x14ac:dyDescent="0.2">
      <c r="A136" s="7"/>
      <c r="C136" s="42"/>
      <c r="D136" s="40"/>
      <c r="E136" s="25"/>
      <c r="F136" s="41"/>
      <c r="G136" s="41"/>
      <c r="H136" s="41"/>
      <c r="I136" s="26"/>
    </row>
    <row r="137" spans="1:9" x14ac:dyDescent="0.2">
      <c r="A137" s="7"/>
      <c r="C137" s="42"/>
      <c r="D137" s="40"/>
      <c r="E137" s="25"/>
      <c r="F137" s="41"/>
      <c r="G137" s="41"/>
      <c r="H137" s="41"/>
      <c r="I137" s="26"/>
    </row>
    <row r="138" spans="1:9" x14ac:dyDescent="0.2">
      <c r="A138" s="7"/>
      <c r="C138" s="42"/>
      <c r="D138" s="40"/>
      <c r="E138" s="25"/>
      <c r="F138" s="41"/>
      <c r="G138" s="41"/>
      <c r="H138" s="41"/>
      <c r="I138" s="26"/>
    </row>
    <row r="139" spans="1:9" x14ac:dyDescent="0.2">
      <c r="A139" s="7"/>
      <c r="C139" s="42"/>
      <c r="D139" s="40"/>
      <c r="E139" s="25"/>
      <c r="F139" s="41"/>
      <c r="G139" s="41"/>
      <c r="H139" s="41"/>
      <c r="I139" s="26"/>
    </row>
    <row r="140" spans="1:9" x14ac:dyDescent="0.2">
      <c r="A140" s="7"/>
      <c r="C140" s="42"/>
      <c r="D140" s="40"/>
      <c r="E140" s="25"/>
      <c r="F140" s="41"/>
      <c r="G140" s="41"/>
      <c r="H140" s="41"/>
      <c r="I140" s="26"/>
    </row>
    <row r="141" spans="1:9" x14ac:dyDescent="0.2">
      <c r="A141" s="7"/>
      <c r="C141" s="42"/>
      <c r="D141" s="40"/>
      <c r="E141" s="25"/>
      <c r="F141" s="41"/>
      <c r="G141" s="41"/>
      <c r="H141" s="41"/>
      <c r="I141" s="26"/>
    </row>
    <row r="142" spans="1:9" x14ac:dyDescent="0.2">
      <c r="A142" s="7"/>
      <c r="C142" s="42"/>
      <c r="D142" s="40"/>
      <c r="E142" s="25"/>
      <c r="F142" s="41"/>
      <c r="G142" s="41"/>
      <c r="H142" s="41"/>
      <c r="I142" s="26"/>
    </row>
    <row r="143" spans="1:9" x14ac:dyDescent="0.2">
      <c r="A143" s="7"/>
      <c r="C143" s="42"/>
      <c r="D143" s="40"/>
      <c r="E143" s="25"/>
      <c r="F143" s="41"/>
      <c r="G143" s="41"/>
      <c r="H143" s="41"/>
      <c r="I143" s="26"/>
    </row>
    <row r="144" spans="1:9" x14ac:dyDescent="0.2">
      <c r="A144" s="7"/>
      <c r="C144" s="42"/>
      <c r="D144" s="40"/>
      <c r="E144" s="25"/>
      <c r="F144" s="41"/>
      <c r="G144" s="41"/>
      <c r="H144" s="41"/>
      <c r="I144" s="26"/>
    </row>
    <row r="145" spans="1:9" x14ac:dyDescent="0.2">
      <c r="A145" s="7"/>
      <c r="C145" s="42"/>
      <c r="D145" s="40"/>
      <c r="E145" s="25"/>
      <c r="F145" s="41"/>
      <c r="G145" s="41"/>
      <c r="H145" s="41"/>
      <c r="I145" s="26"/>
    </row>
    <row r="146" spans="1:9" x14ac:dyDescent="0.2">
      <c r="A146" s="7"/>
      <c r="C146" s="42"/>
      <c r="D146" s="40"/>
      <c r="E146" s="25"/>
      <c r="F146" s="41"/>
      <c r="G146" s="41"/>
      <c r="H146" s="41"/>
      <c r="I146" s="26"/>
    </row>
    <row r="147" spans="1:9" x14ac:dyDescent="0.2">
      <c r="A147" s="7"/>
      <c r="C147" s="42"/>
      <c r="D147" s="40"/>
      <c r="E147" s="25"/>
      <c r="F147" s="41"/>
      <c r="G147" s="41"/>
      <c r="H147" s="41"/>
      <c r="I147" s="26"/>
    </row>
    <row r="148" spans="1:9" x14ac:dyDescent="0.2">
      <c r="A148" s="7"/>
      <c r="C148" s="42"/>
      <c r="D148" s="40"/>
      <c r="E148" s="25"/>
      <c r="F148" s="41"/>
      <c r="G148" s="41"/>
      <c r="H148" s="41"/>
      <c r="I148" s="26"/>
    </row>
    <row r="149" spans="1:9" x14ac:dyDescent="0.2">
      <c r="A149" s="7"/>
      <c r="C149" s="42"/>
      <c r="D149" s="40"/>
      <c r="E149" s="25"/>
      <c r="F149" s="41"/>
      <c r="G149" s="41"/>
      <c r="H149" s="41"/>
      <c r="I149" s="26"/>
    </row>
    <row r="150" spans="1:9" x14ac:dyDescent="0.2">
      <c r="A150" s="7"/>
      <c r="C150" s="42"/>
      <c r="D150" s="40"/>
      <c r="E150" s="25"/>
      <c r="F150" s="41"/>
      <c r="G150" s="41"/>
      <c r="H150" s="41"/>
      <c r="I150" s="26"/>
    </row>
    <row r="151" spans="1:9" x14ac:dyDescent="0.2">
      <c r="A151" s="7"/>
      <c r="C151" s="42"/>
      <c r="D151" s="40"/>
      <c r="E151" s="25"/>
      <c r="F151" s="41"/>
      <c r="G151" s="41"/>
      <c r="H151" s="41"/>
      <c r="I151" s="26"/>
    </row>
    <row r="152" spans="1:9" x14ac:dyDescent="0.2">
      <c r="A152" s="7"/>
      <c r="C152" s="42"/>
      <c r="D152" s="40"/>
      <c r="E152" s="25"/>
      <c r="F152" s="41"/>
      <c r="G152" s="41"/>
      <c r="H152" s="41"/>
      <c r="I152" s="26"/>
    </row>
    <row r="153" spans="1:9" x14ac:dyDescent="0.2">
      <c r="A153" s="7"/>
      <c r="C153" s="42"/>
      <c r="D153" s="40"/>
      <c r="E153" s="25"/>
      <c r="F153" s="41"/>
      <c r="G153" s="41"/>
      <c r="H153" s="41"/>
      <c r="I153" s="26"/>
    </row>
    <row r="154" spans="1:9" x14ac:dyDescent="0.2">
      <c r="A154" s="7"/>
      <c r="C154" s="42"/>
      <c r="D154" s="40"/>
      <c r="E154" s="25"/>
      <c r="F154" s="41"/>
      <c r="G154" s="41"/>
      <c r="H154" s="41"/>
      <c r="I154" s="26"/>
    </row>
    <row r="155" spans="1:9" x14ac:dyDescent="0.2">
      <c r="A155" s="7"/>
      <c r="C155" s="42"/>
      <c r="D155" s="40"/>
      <c r="E155" s="25"/>
      <c r="F155" s="41"/>
      <c r="G155" s="41"/>
      <c r="H155" s="41"/>
      <c r="I155" s="26"/>
    </row>
    <row r="156" spans="1:9" x14ac:dyDescent="0.2">
      <c r="A156" s="7"/>
      <c r="C156" s="42"/>
      <c r="D156" s="40"/>
      <c r="E156" s="25"/>
      <c r="F156" s="41"/>
      <c r="G156" s="41"/>
      <c r="H156" s="41"/>
      <c r="I156" s="26"/>
    </row>
    <row r="157" spans="1:9" x14ac:dyDescent="0.2">
      <c r="A157" s="7"/>
      <c r="C157" s="42"/>
      <c r="D157" s="40"/>
      <c r="E157" s="25"/>
      <c r="F157" s="41"/>
      <c r="G157" s="41"/>
      <c r="H157" s="41"/>
      <c r="I157" s="26"/>
    </row>
    <row r="158" spans="1:9" x14ac:dyDescent="0.2">
      <c r="A158" s="7"/>
      <c r="C158" s="42"/>
      <c r="D158" s="40"/>
      <c r="E158" s="25"/>
      <c r="F158" s="41"/>
      <c r="G158" s="41"/>
      <c r="H158" s="41"/>
      <c r="I158" s="26"/>
    </row>
    <row r="159" spans="1:9" x14ac:dyDescent="0.2">
      <c r="A159" s="7"/>
      <c r="C159" s="42"/>
      <c r="D159" s="40"/>
      <c r="E159" s="25"/>
      <c r="F159" s="41"/>
      <c r="G159" s="41"/>
      <c r="H159" s="41"/>
      <c r="I159" s="26"/>
    </row>
    <row r="160" spans="1:9" x14ac:dyDescent="0.2">
      <c r="A160" s="7"/>
      <c r="C160" s="42"/>
      <c r="D160" s="40"/>
      <c r="E160" s="25"/>
      <c r="F160" s="41"/>
      <c r="G160" s="41"/>
      <c r="H160" s="41"/>
      <c r="I160" s="26"/>
    </row>
    <row r="161" spans="1:9" x14ac:dyDescent="0.2">
      <c r="A161" s="7"/>
      <c r="C161" s="42"/>
      <c r="D161" s="40"/>
      <c r="E161" s="25"/>
      <c r="F161" s="41"/>
      <c r="G161" s="41"/>
      <c r="H161" s="41"/>
      <c r="I161" s="26"/>
    </row>
    <row r="162" spans="1:9" x14ac:dyDescent="0.2">
      <c r="A162" s="7"/>
      <c r="C162" s="42"/>
      <c r="D162" s="40"/>
      <c r="E162" s="25"/>
      <c r="F162" s="41"/>
      <c r="G162" s="41"/>
      <c r="H162" s="41"/>
      <c r="I162" s="26"/>
    </row>
    <row r="163" spans="1:9" x14ac:dyDescent="0.2">
      <c r="A163" s="7"/>
      <c r="C163" s="42"/>
      <c r="D163" s="40"/>
      <c r="E163" s="25"/>
      <c r="F163" s="41"/>
      <c r="G163" s="41"/>
      <c r="H163" s="41"/>
      <c r="I163" s="26"/>
    </row>
    <row r="164" spans="1:9" x14ac:dyDescent="0.2">
      <c r="A164" s="7"/>
      <c r="C164" s="42"/>
      <c r="D164" s="40"/>
      <c r="E164" s="25"/>
      <c r="F164" s="41"/>
      <c r="G164" s="41"/>
      <c r="H164" s="41"/>
      <c r="I164" s="26"/>
    </row>
    <row r="165" spans="1:9" x14ac:dyDescent="0.2">
      <c r="A165" s="7"/>
      <c r="C165" s="42"/>
      <c r="D165" s="40"/>
      <c r="E165" s="25"/>
      <c r="F165" s="41"/>
      <c r="G165" s="41"/>
      <c r="H165" s="41"/>
      <c r="I165" s="26"/>
    </row>
    <row r="166" spans="1:9" x14ac:dyDescent="0.2">
      <c r="A166" s="7"/>
      <c r="C166" s="42"/>
      <c r="D166" s="40"/>
      <c r="E166" s="25"/>
      <c r="F166" s="41"/>
      <c r="G166" s="41"/>
      <c r="H166" s="41"/>
      <c r="I166" s="26"/>
    </row>
    <row r="167" spans="1:9" x14ac:dyDescent="0.2">
      <c r="A167" s="7"/>
      <c r="C167" s="42"/>
      <c r="D167" s="40"/>
      <c r="E167" s="25"/>
      <c r="F167" s="41"/>
      <c r="G167" s="41"/>
      <c r="H167" s="41"/>
      <c r="I167" s="26"/>
    </row>
    <row r="168" spans="1:9" x14ac:dyDescent="0.2">
      <c r="A168" s="7"/>
      <c r="C168" s="42"/>
      <c r="D168" s="40"/>
      <c r="E168" s="25"/>
      <c r="F168" s="41"/>
      <c r="G168" s="41"/>
      <c r="H168" s="41"/>
      <c r="I168" s="26"/>
    </row>
    <row r="169" spans="1:9" x14ac:dyDescent="0.2">
      <c r="A169" s="7"/>
      <c r="C169" s="42"/>
      <c r="D169" s="40"/>
      <c r="E169" s="25"/>
      <c r="F169" s="41"/>
      <c r="G169" s="41"/>
      <c r="H169" s="41"/>
      <c r="I169" s="26"/>
    </row>
    <row r="170" spans="1:9" x14ac:dyDescent="0.2">
      <c r="A170" s="7"/>
      <c r="C170" s="42"/>
      <c r="D170" s="40"/>
      <c r="E170" s="25"/>
      <c r="F170" s="41"/>
      <c r="G170" s="41"/>
      <c r="H170" s="41"/>
      <c r="I170" s="26"/>
    </row>
    <row r="171" spans="1:9" x14ac:dyDescent="0.2">
      <c r="A171" s="7"/>
      <c r="C171" s="42"/>
      <c r="D171" s="40"/>
      <c r="E171" s="25"/>
      <c r="F171" s="41"/>
      <c r="G171" s="41"/>
      <c r="H171" s="41"/>
      <c r="I171" s="26"/>
    </row>
    <row r="172" spans="1:9" x14ac:dyDescent="0.2">
      <c r="A172" s="7"/>
      <c r="C172" s="42"/>
      <c r="D172" s="40"/>
      <c r="E172" s="25"/>
      <c r="F172" s="41"/>
      <c r="G172" s="41"/>
      <c r="H172" s="41"/>
      <c r="I172" s="26"/>
    </row>
    <row r="173" spans="1:9" x14ac:dyDescent="0.2">
      <c r="A173" s="7"/>
      <c r="C173" s="42"/>
      <c r="D173" s="40"/>
      <c r="E173" s="25"/>
      <c r="F173" s="41"/>
      <c r="G173" s="41"/>
      <c r="H173" s="41"/>
      <c r="I173" s="26"/>
    </row>
    <row r="174" spans="1:9" x14ac:dyDescent="0.2">
      <c r="A174" s="7"/>
      <c r="C174" s="42"/>
      <c r="D174" s="40"/>
      <c r="E174" s="25"/>
      <c r="F174" s="41"/>
      <c r="G174" s="41"/>
      <c r="H174" s="41"/>
      <c r="I174" s="26"/>
    </row>
    <row r="175" spans="1:9" x14ac:dyDescent="0.2">
      <c r="A175" s="7"/>
      <c r="C175" s="42"/>
      <c r="D175" s="40"/>
      <c r="E175" s="25"/>
      <c r="F175" s="41"/>
      <c r="G175" s="41"/>
      <c r="H175" s="41"/>
      <c r="I175" s="26"/>
    </row>
    <row r="176" spans="1:9" x14ac:dyDescent="0.2">
      <c r="A176" s="7"/>
      <c r="C176" s="42"/>
      <c r="D176" s="40"/>
      <c r="E176" s="25"/>
      <c r="F176" s="41"/>
      <c r="G176" s="41"/>
      <c r="H176" s="41"/>
      <c r="I176" s="26"/>
    </row>
    <row r="177" spans="1:9" x14ac:dyDescent="0.2">
      <c r="A177" s="7"/>
      <c r="C177" s="42"/>
      <c r="D177" s="40"/>
      <c r="E177" s="25"/>
      <c r="F177" s="41"/>
      <c r="G177" s="41"/>
      <c r="H177" s="41"/>
      <c r="I177" s="26"/>
    </row>
    <row r="178" spans="1:9" x14ac:dyDescent="0.2">
      <c r="A178" s="7"/>
      <c r="C178" s="42"/>
      <c r="D178" s="40"/>
      <c r="E178" s="25"/>
      <c r="F178" s="41"/>
      <c r="G178" s="41"/>
      <c r="H178" s="41"/>
      <c r="I178" s="26"/>
    </row>
    <row r="179" spans="1:9" x14ac:dyDescent="0.2">
      <c r="A179" s="7"/>
      <c r="C179" s="42"/>
      <c r="D179" s="40"/>
      <c r="E179" s="25"/>
      <c r="F179" s="41"/>
      <c r="G179" s="41"/>
      <c r="H179" s="41"/>
      <c r="I179" s="26"/>
    </row>
    <row r="180" spans="1:9" x14ac:dyDescent="0.2">
      <c r="A180" s="7"/>
      <c r="C180" s="42"/>
      <c r="D180" s="40"/>
      <c r="E180" s="25"/>
      <c r="F180" s="41"/>
      <c r="G180" s="41"/>
      <c r="H180" s="41"/>
      <c r="I180" s="26"/>
    </row>
    <row r="181" spans="1:9" x14ac:dyDescent="0.2">
      <c r="A181" s="7"/>
      <c r="C181" s="42"/>
      <c r="D181" s="40"/>
      <c r="E181" s="25"/>
      <c r="F181" s="41"/>
      <c r="G181" s="41"/>
      <c r="H181" s="41"/>
      <c r="I181" s="26"/>
    </row>
    <row r="182" spans="1:9" x14ac:dyDescent="0.2">
      <c r="A182" s="7"/>
      <c r="C182" s="42"/>
      <c r="D182" s="40"/>
      <c r="E182" s="25"/>
      <c r="F182" s="41"/>
      <c r="G182" s="41"/>
      <c r="H182" s="41"/>
      <c r="I182" s="26"/>
    </row>
    <row r="183" spans="1:9" x14ac:dyDescent="0.2">
      <c r="A183" s="7"/>
      <c r="C183" s="42"/>
      <c r="D183" s="40"/>
      <c r="E183" s="25"/>
      <c r="F183" s="41"/>
      <c r="G183" s="41"/>
      <c r="H183" s="41"/>
      <c r="I183" s="26"/>
    </row>
    <row r="184" spans="1:9" x14ac:dyDescent="0.2">
      <c r="A184" s="7"/>
      <c r="C184" s="42"/>
      <c r="D184" s="40"/>
      <c r="E184" s="25"/>
      <c r="F184" s="41"/>
      <c r="G184" s="41"/>
      <c r="H184" s="41"/>
      <c r="I184" s="26"/>
    </row>
    <row r="185" spans="1:9" x14ac:dyDescent="0.2">
      <c r="A185" s="7"/>
      <c r="C185" s="42"/>
      <c r="D185" s="40"/>
      <c r="E185" s="25"/>
      <c r="F185" s="41"/>
      <c r="G185" s="41"/>
      <c r="H185" s="41"/>
      <c r="I185" s="26"/>
    </row>
    <row r="186" spans="1:9" x14ac:dyDescent="0.2">
      <c r="A186" s="7"/>
      <c r="C186" s="42"/>
      <c r="D186" s="40"/>
      <c r="E186" s="25"/>
      <c r="F186" s="41"/>
      <c r="G186" s="41"/>
      <c r="H186" s="41"/>
      <c r="I186" s="26"/>
    </row>
    <row r="187" spans="1:9" x14ac:dyDescent="0.2">
      <c r="A187" s="7"/>
      <c r="C187" s="42"/>
      <c r="D187" s="40"/>
      <c r="E187" s="25"/>
      <c r="F187" s="41"/>
      <c r="G187" s="41"/>
      <c r="H187" s="41"/>
      <c r="I187" s="26"/>
    </row>
    <row r="188" spans="1:9" x14ac:dyDescent="0.2">
      <c r="A188" s="7"/>
      <c r="C188" s="42"/>
      <c r="D188" s="40"/>
      <c r="E188" s="25"/>
      <c r="F188" s="41"/>
      <c r="G188" s="41"/>
      <c r="H188" s="41"/>
      <c r="I188" s="26"/>
    </row>
    <row r="189" spans="1:9" x14ac:dyDescent="0.2">
      <c r="A189" s="7"/>
      <c r="C189" s="42"/>
      <c r="D189" s="40"/>
      <c r="E189" s="25"/>
      <c r="F189" s="41"/>
      <c r="G189" s="41"/>
      <c r="H189" s="41"/>
      <c r="I189" s="26"/>
    </row>
    <row r="190" spans="1:9" x14ac:dyDescent="0.2">
      <c r="A190" s="7"/>
      <c r="C190" s="42"/>
      <c r="D190" s="40"/>
      <c r="E190" s="25"/>
      <c r="F190" s="41"/>
      <c r="G190" s="41"/>
      <c r="H190" s="41"/>
      <c r="I190" s="26"/>
    </row>
    <row r="191" spans="1:9" x14ac:dyDescent="0.2">
      <c r="A191" s="7"/>
      <c r="C191" s="42"/>
      <c r="D191" s="40"/>
      <c r="E191" s="25"/>
      <c r="F191" s="41"/>
      <c r="G191" s="41"/>
      <c r="H191" s="41"/>
      <c r="I191" s="26"/>
    </row>
    <row r="192" spans="1:9" x14ac:dyDescent="0.2">
      <c r="A192" s="7"/>
      <c r="C192" s="42"/>
      <c r="D192" s="40"/>
      <c r="E192" s="25"/>
      <c r="F192" s="41"/>
      <c r="G192" s="41"/>
      <c r="H192" s="41"/>
      <c r="I192" s="26"/>
    </row>
    <row r="193" spans="1:9" x14ac:dyDescent="0.2">
      <c r="A193" s="7"/>
      <c r="C193" s="42"/>
      <c r="D193" s="40"/>
      <c r="E193" s="25"/>
      <c r="F193" s="41"/>
      <c r="G193" s="41"/>
      <c r="H193" s="41"/>
      <c r="I193" s="26"/>
    </row>
    <row r="194" spans="1:9" x14ac:dyDescent="0.2">
      <c r="A194" s="7"/>
      <c r="C194" s="42"/>
      <c r="D194" s="40"/>
      <c r="E194" s="25"/>
      <c r="F194" s="41"/>
      <c r="G194" s="41"/>
      <c r="H194" s="41"/>
      <c r="I194" s="26"/>
    </row>
    <row r="195" spans="1:9" x14ac:dyDescent="0.2">
      <c r="A195" s="7"/>
      <c r="C195" s="42"/>
      <c r="D195" s="40"/>
      <c r="E195" s="25"/>
      <c r="F195" s="41"/>
      <c r="G195" s="41"/>
      <c r="H195" s="41"/>
      <c r="I195" s="26"/>
    </row>
    <row r="196" spans="1:9" x14ac:dyDescent="0.2">
      <c r="A196" s="7"/>
      <c r="C196" s="42"/>
      <c r="D196" s="40"/>
      <c r="E196" s="25"/>
      <c r="F196" s="41"/>
      <c r="G196" s="41"/>
      <c r="H196" s="41"/>
      <c r="I196" s="26"/>
    </row>
    <row r="197" spans="1:9" x14ac:dyDescent="0.2">
      <c r="A197" s="7"/>
      <c r="C197" s="42"/>
      <c r="D197" s="40"/>
      <c r="E197" s="25"/>
      <c r="F197" s="41"/>
      <c r="G197" s="41"/>
      <c r="H197" s="41"/>
      <c r="I197" s="26"/>
    </row>
    <row r="198" spans="1:9" x14ac:dyDescent="0.2">
      <c r="A198" s="7"/>
      <c r="C198" s="42"/>
      <c r="D198" s="40"/>
      <c r="E198" s="25"/>
      <c r="F198" s="41"/>
      <c r="G198" s="41"/>
      <c r="H198" s="41"/>
      <c r="I198" s="26"/>
    </row>
    <row r="199" spans="1:9" x14ac:dyDescent="0.2">
      <c r="A199" s="7"/>
      <c r="C199" s="42"/>
      <c r="D199" s="40"/>
      <c r="E199" s="25"/>
      <c r="F199" s="41"/>
      <c r="G199" s="41"/>
      <c r="H199" s="41"/>
      <c r="I199" s="26"/>
    </row>
    <row r="200" spans="1:9" x14ac:dyDescent="0.2">
      <c r="A200" s="7"/>
      <c r="C200" s="42"/>
      <c r="D200" s="40"/>
      <c r="E200" s="25"/>
      <c r="F200" s="41"/>
      <c r="G200" s="41"/>
      <c r="H200" s="41"/>
      <c r="I200" s="26"/>
    </row>
    <row r="201" spans="1:9" x14ac:dyDescent="0.2">
      <c r="A201" s="7"/>
      <c r="C201" s="42"/>
      <c r="D201" s="40"/>
      <c r="E201" s="25"/>
      <c r="F201" s="41"/>
      <c r="G201" s="41"/>
      <c r="H201" s="41"/>
      <c r="I201" s="26"/>
    </row>
    <row r="202" spans="1:9" x14ac:dyDescent="0.2">
      <c r="A202" s="7"/>
      <c r="C202" s="42"/>
      <c r="D202" s="40"/>
      <c r="E202" s="25"/>
      <c r="F202" s="41"/>
      <c r="G202" s="41"/>
      <c r="H202" s="41"/>
      <c r="I202" s="26"/>
    </row>
    <row r="203" spans="1:9" x14ac:dyDescent="0.2">
      <c r="A203" s="7"/>
      <c r="C203" s="42"/>
      <c r="D203" s="40"/>
      <c r="E203" s="25"/>
      <c r="F203" s="41"/>
      <c r="G203" s="41"/>
      <c r="H203" s="41"/>
      <c r="I203" s="26"/>
    </row>
    <row r="204" spans="1:9" x14ac:dyDescent="0.2">
      <c r="A204" s="7"/>
      <c r="C204" s="42"/>
      <c r="D204" s="40"/>
      <c r="E204" s="25"/>
      <c r="F204" s="41"/>
      <c r="G204" s="41"/>
      <c r="H204" s="41"/>
      <c r="I204" s="26"/>
    </row>
    <row r="205" spans="1:9" x14ac:dyDescent="0.2">
      <c r="A205" s="7"/>
      <c r="C205" s="42"/>
      <c r="D205" s="40"/>
      <c r="E205" s="25"/>
      <c r="F205" s="41"/>
      <c r="G205" s="41"/>
      <c r="H205" s="41"/>
      <c r="I205" s="26"/>
    </row>
    <row r="206" spans="1:9" x14ac:dyDescent="0.2">
      <c r="A206" s="7"/>
      <c r="C206" s="42"/>
      <c r="D206" s="40"/>
      <c r="E206" s="25"/>
      <c r="F206" s="41"/>
      <c r="G206" s="41"/>
      <c r="H206" s="41"/>
      <c r="I206" s="26"/>
    </row>
    <row r="207" spans="1:9" x14ac:dyDescent="0.2">
      <c r="A207" s="7"/>
      <c r="C207" s="42"/>
      <c r="D207" s="40"/>
      <c r="E207" s="25"/>
      <c r="F207" s="41"/>
      <c r="G207" s="41"/>
      <c r="H207" s="41"/>
      <c r="I207" s="26"/>
    </row>
    <row r="208" spans="1:9" x14ac:dyDescent="0.2">
      <c r="A208" s="7"/>
      <c r="C208" s="42"/>
      <c r="D208" s="40"/>
      <c r="E208" s="25"/>
      <c r="F208" s="41"/>
      <c r="G208" s="41"/>
      <c r="H208" s="41"/>
      <c r="I208" s="26"/>
    </row>
    <row r="209" spans="1:9" x14ac:dyDescent="0.2">
      <c r="A209" s="7"/>
      <c r="C209" s="42"/>
      <c r="D209" s="40"/>
      <c r="E209" s="25"/>
      <c r="F209" s="41"/>
      <c r="G209" s="41"/>
      <c r="H209" s="41"/>
      <c r="I209" s="26"/>
    </row>
    <row r="210" spans="1:9" x14ac:dyDescent="0.2">
      <c r="A210" s="7"/>
      <c r="C210" s="42"/>
      <c r="D210" s="40"/>
      <c r="E210" s="25"/>
      <c r="F210" s="41"/>
      <c r="G210" s="41"/>
      <c r="H210" s="41"/>
      <c r="I210" s="26"/>
    </row>
    <row r="211" spans="1:9" x14ac:dyDescent="0.2">
      <c r="A211" s="7"/>
      <c r="C211" s="42"/>
      <c r="D211" s="40"/>
      <c r="E211" s="25"/>
      <c r="F211" s="41"/>
      <c r="G211" s="41"/>
      <c r="H211" s="41"/>
      <c r="I211" s="26"/>
    </row>
    <row r="212" spans="1:9" x14ac:dyDescent="0.2">
      <c r="A212" s="7"/>
      <c r="C212" s="42"/>
      <c r="D212" s="40"/>
      <c r="E212" s="25"/>
      <c r="F212" s="41"/>
      <c r="G212" s="41"/>
      <c r="H212" s="41"/>
      <c r="I212" s="26"/>
    </row>
    <row r="213" spans="1:9" x14ac:dyDescent="0.2">
      <c r="A213" s="7"/>
      <c r="C213" s="42"/>
      <c r="D213" s="40"/>
      <c r="E213" s="25"/>
      <c r="F213" s="41"/>
      <c r="G213" s="41"/>
      <c r="H213" s="41"/>
      <c r="I213" s="26"/>
    </row>
    <row r="214" spans="1:9" x14ac:dyDescent="0.2">
      <c r="A214" s="7"/>
      <c r="C214" s="42"/>
      <c r="D214" s="40"/>
      <c r="E214" s="25"/>
      <c r="F214" s="41"/>
      <c r="G214" s="41"/>
      <c r="H214" s="41"/>
      <c r="I214" s="26"/>
    </row>
    <row r="215" spans="1:9" x14ac:dyDescent="0.2">
      <c r="A215" s="7"/>
      <c r="C215" s="42"/>
      <c r="D215" s="40"/>
      <c r="E215" s="25"/>
      <c r="F215" s="41"/>
      <c r="G215" s="41"/>
      <c r="H215" s="41"/>
      <c r="I215" s="26"/>
    </row>
    <row r="216" spans="1:9" x14ac:dyDescent="0.2">
      <c r="A216" s="7"/>
      <c r="C216" s="42"/>
      <c r="D216" s="40"/>
      <c r="E216" s="25"/>
      <c r="F216" s="41"/>
      <c r="G216" s="41"/>
      <c r="H216" s="41"/>
      <c r="I216" s="26"/>
    </row>
    <row r="217" spans="1:9" x14ac:dyDescent="0.2">
      <c r="A217" s="7"/>
      <c r="C217" s="42"/>
      <c r="D217" s="40"/>
      <c r="E217" s="25"/>
      <c r="F217" s="41"/>
      <c r="G217" s="41"/>
      <c r="H217" s="41"/>
      <c r="I217" s="26"/>
    </row>
    <row r="218" spans="1:9" x14ac:dyDescent="0.2">
      <c r="A218" s="7"/>
      <c r="C218" s="42"/>
      <c r="D218" s="40"/>
      <c r="E218" s="25"/>
      <c r="F218" s="41"/>
      <c r="G218" s="41"/>
      <c r="H218" s="41"/>
      <c r="I218" s="26"/>
    </row>
    <row r="219" spans="1:9" x14ac:dyDescent="0.2">
      <c r="A219" s="7"/>
      <c r="C219" s="42"/>
      <c r="D219" s="40"/>
      <c r="E219" s="25"/>
      <c r="F219" s="41"/>
      <c r="G219" s="41"/>
      <c r="H219" s="41"/>
      <c r="I219" s="26"/>
    </row>
    <row r="220" spans="1:9" x14ac:dyDescent="0.2">
      <c r="A220" s="7"/>
      <c r="C220" s="42"/>
      <c r="D220" s="40"/>
      <c r="E220" s="25"/>
      <c r="F220" s="41"/>
      <c r="G220" s="41"/>
      <c r="H220" s="41"/>
      <c r="I220" s="26"/>
    </row>
    <row r="221" spans="1:9" x14ac:dyDescent="0.2">
      <c r="A221" s="7"/>
      <c r="C221" s="42"/>
      <c r="D221" s="40"/>
      <c r="E221" s="25"/>
      <c r="F221" s="41"/>
      <c r="G221" s="41"/>
      <c r="H221" s="41"/>
      <c r="I221" s="26"/>
    </row>
    <row r="222" spans="1:9" x14ac:dyDescent="0.2">
      <c r="A222" s="7"/>
      <c r="C222" s="42"/>
      <c r="D222" s="40"/>
      <c r="E222" s="25"/>
      <c r="F222" s="41"/>
      <c r="G222" s="41"/>
      <c r="H222" s="41"/>
      <c r="I222" s="26"/>
    </row>
    <row r="223" spans="1:9" x14ac:dyDescent="0.2">
      <c r="A223" s="7"/>
      <c r="C223" s="42"/>
      <c r="D223" s="40"/>
      <c r="E223" s="25"/>
      <c r="F223" s="41"/>
      <c r="G223" s="41"/>
      <c r="H223" s="41"/>
      <c r="I223" s="26"/>
    </row>
    <row r="224" spans="1:9" x14ac:dyDescent="0.2">
      <c r="A224" s="7"/>
      <c r="C224" s="42"/>
      <c r="D224" s="40"/>
      <c r="E224" s="25"/>
      <c r="F224" s="41"/>
      <c r="G224" s="41"/>
      <c r="H224" s="41"/>
      <c r="I224" s="26"/>
    </row>
    <row r="225" spans="1:9" x14ac:dyDescent="0.2">
      <c r="A225" s="7"/>
      <c r="C225" s="42"/>
      <c r="D225" s="40"/>
      <c r="E225" s="25"/>
      <c r="F225" s="41"/>
      <c r="G225" s="41"/>
      <c r="H225" s="41"/>
      <c r="I225" s="26"/>
    </row>
    <row r="226" spans="1:9" x14ac:dyDescent="0.2">
      <c r="A226" s="7"/>
      <c r="C226" s="42"/>
      <c r="D226" s="40"/>
      <c r="E226" s="25"/>
      <c r="F226" s="41"/>
      <c r="G226" s="41"/>
      <c r="H226" s="41"/>
      <c r="I226" s="26"/>
    </row>
    <row r="227" spans="1:9" x14ac:dyDescent="0.2">
      <c r="A227" s="7"/>
      <c r="C227" s="42"/>
      <c r="D227" s="40"/>
      <c r="E227" s="25"/>
      <c r="F227" s="41"/>
      <c r="G227" s="41"/>
      <c r="H227" s="41"/>
      <c r="I227" s="26"/>
    </row>
    <row r="228" spans="1:9" x14ac:dyDescent="0.2">
      <c r="A228" s="7"/>
      <c r="C228" s="42"/>
      <c r="D228" s="40"/>
      <c r="E228" s="25"/>
      <c r="F228" s="41"/>
      <c r="G228" s="41"/>
      <c r="H228" s="41"/>
      <c r="I228" s="26"/>
    </row>
    <row r="229" spans="1:9" x14ac:dyDescent="0.2">
      <c r="A229" s="7"/>
      <c r="C229" s="42"/>
      <c r="D229" s="40"/>
      <c r="E229" s="25"/>
      <c r="F229" s="41"/>
      <c r="G229" s="41"/>
      <c r="H229" s="41"/>
      <c r="I229" s="26"/>
    </row>
    <row r="230" spans="1:9" x14ac:dyDescent="0.2">
      <c r="A230" s="7"/>
      <c r="C230" s="42"/>
      <c r="D230" s="40"/>
      <c r="E230" s="25"/>
      <c r="F230" s="41"/>
      <c r="G230" s="41"/>
      <c r="H230" s="41"/>
      <c r="I230" s="26"/>
    </row>
    <row r="231" spans="1:9" x14ac:dyDescent="0.2">
      <c r="A231" s="7"/>
      <c r="C231" s="42"/>
      <c r="D231" s="40"/>
      <c r="E231" s="25"/>
      <c r="F231" s="41"/>
      <c r="G231" s="41"/>
      <c r="H231" s="41"/>
      <c r="I231" s="26"/>
    </row>
    <row r="232" spans="1:9" x14ac:dyDescent="0.2">
      <c r="A232" s="7"/>
      <c r="C232" s="42"/>
      <c r="D232" s="40"/>
      <c r="E232" s="25"/>
      <c r="F232" s="41"/>
      <c r="G232" s="41"/>
      <c r="H232" s="41"/>
      <c r="I232" s="26"/>
    </row>
    <row r="233" spans="1:9" x14ac:dyDescent="0.2">
      <c r="A233" s="7"/>
      <c r="C233" s="42"/>
      <c r="D233" s="40"/>
      <c r="E233" s="25"/>
      <c r="F233" s="41"/>
      <c r="G233" s="41"/>
      <c r="H233" s="41"/>
      <c r="I233" s="26"/>
    </row>
    <row r="234" spans="1:9" x14ac:dyDescent="0.2">
      <c r="A234" s="7"/>
      <c r="C234" s="42"/>
      <c r="D234" s="40"/>
      <c r="E234" s="25"/>
      <c r="F234" s="41"/>
      <c r="G234" s="41"/>
      <c r="H234" s="41"/>
      <c r="I234" s="26"/>
    </row>
    <row r="235" spans="1:9" x14ac:dyDescent="0.2">
      <c r="A235" s="7"/>
      <c r="C235" s="42"/>
      <c r="D235" s="40"/>
      <c r="E235" s="25"/>
      <c r="F235" s="41"/>
      <c r="G235" s="41"/>
      <c r="H235" s="41"/>
      <c r="I235" s="26"/>
    </row>
    <row r="236" spans="1:9" x14ac:dyDescent="0.2">
      <c r="A236" s="7"/>
      <c r="C236" s="42"/>
      <c r="D236" s="40"/>
      <c r="E236" s="25"/>
      <c r="F236" s="41"/>
      <c r="G236" s="41"/>
      <c r="H236" s="41"/>
      <c r="I236" s="26"/>
    </row>
    <row r="237" spans="1:9" x14ac:dyDescent="0.2">
      <c r="A237" s="7"/>
      <c r="C237" s="42"/>
      <c r="D237" s="40"/>
      <c r="E237" s="25"/>
      <c r="F237" s="41"/>
      <c r="G237" s="41"/>
      <c r="H237" s="41"/>
      <c r="I237" s="26"/>
    </row>
    <row r="238" spans="1:9" x14ac:dyDescent="0.2">
      <c r="A238" s="7"/>
      <c r="C238" s="42"/>
      <c r="D238" s="40"/>
      <c r="E238" s="25"/>
      <c r="F238" s="41"/>
      <c r="G238" s="41"/>
      <c r="H238" s="41"/>
      <c r="I238" s="26"/>
    </row>
    <row r="239" spans="1:9" x14ac:dyDescent="0.2">
      <c r="A239" s="7"/>
      <c r="C239" s="42"/>
      <c r="D239" s="40"/>
      <c r="E239" s="25"/>
      <c r="F239" s="41"/>
      <c r="G239" s="41"/>
      <c r="H239" s="41"/>
      <c r="I239" s="26"/>
    </row>
    <row r="240" spans="1:9" x14ac:dyDescent="0.2">
      <c r="A240" s="7"/>
      <c r="C240" s="42"/>
      <c r="D240" s="40"/>
      <c r="E240" s="25"/>
      <c r="F240" s="41"/>
      <c r="G240" s="41"/>
      <c r="H240" s="41"/>
      <c r="I240" s="26"/>
    </row>
    <row r="241" spans="1:9" x14ac:dyDescent="0.2">
      <c r="A241" s="7"/>
      <c r="C241" s="42"/>
      <c r="D241" s="40"/>
      <c r="E241" s="25"/>
      <c r="F241" s="41"/>
      <c r="G241" s="41"/>
      <c r="H241" s="41"/>
      <c r="I241" s="26"/>
    </row>
    <row r="242" spans="1:9" x14ac:dyDescent="0.2">
      <c r="A242" s="7"/>
      <c r="C242" s="42"/>
      <c r="D242" s="40"/>
      <c r="E242" s="25"/>
      <c r="F242" s="41"/>
      <c r="G242" s="41"/>
      <c r="H242" s="41"/>
      <c r="I242" s="26"/>
    </row>
    <row r="243" spans="1:9" x14ac:dyDescent="0.2">
      <c r="A243" s="7"/>
      <c r="C243" s="42"/>
      <c r="D243" s="40"/>
      <c r="E243" s="25"/>
      <c r="F243" s="41"/>
      <c r="G243" s="41"/>
      <c r="H243" s="41"/>
      <c r="I243" s="26"/>
    </row>
    <row r="244" spans="1:9" x14ac:dyDescent="0.2">
      <c r="A244" s="7"/>
      <c r="C244" s="42"/>
      <c r="D244" s="40"/>
      <c r="E244" s="25"/>
      <c r="F244" s="41"/>
      <c r="G244" s="41"/>
      <c r="H244" s="41"/>
      <c r="I244" s="26"/>
    </row>
    <row r="245" spans="1:9" x14ac:dyDescent="0.2">
      <c r="A245" s="7"/>
      <c r="C245" s="42"/>
      <c r="D245" s="40"/>
      <c r="E245" s="25"/>
      <c r="F245" s="41"/>
      <c r="G245" s="41"/>
      <c r="H245" s="41"/>
      <c r="I245" s="26"/>
    </row>
    <row r="246" spans="1:9" x14ac:dyDescent="0.2">
      <c r="A246" s="7"/>
      <c r="C246" s="42"/>
      <c r="D246" s="40"/>
      <c r="E246" s="25"/>
      <c r="F246" s="41"/>
      <c r="G246" s="41"/>
      <c r="H246" s="41"/>
      <c r="I246" s="26"/>
    </row>
    <row r="247" spans="1:9" x14ac:dyDescent="0.2">
      <c r="A247" s="7"/>
      <c r="C247" s="42"/>
      <c r="D247" s="40"/>
      <c r="E247" s="25"/>
      <c r="F247" s="41"/>
      <c r="G247" s="41"/>
      <c r="H247" s="41"/>
      <c r="I247" s="26"/>
    </row>
    <row r="248" spans="1:9" x14ac:dyDescent="0.2">
      <c r="A248" s="7"/>
      <c r="C248" s="42"/>
      <c r="D248" s="40"/>
      <c r="E248" s="25"/>
      <c r="F248" s="41"/>
      <c r="G248" s="41"/>
      <c r="H248" s="41"/>
      <c r="I248" s="26"/>
    </row>
    <row r="249" spans="1:9" x14ac:dyDescent="0.2">
      <c r="A249" s="7"/>
      <c r="C249" s="42"/>
      <c r="D249" s="40"/>
      <c r="E249" s="25"/>
      <c r="F249" s="41"/>
      <c r="G249" s="41"/>
      <c r="H249" s="41"/>
      <c r="I249" s="26"/>
    </row>
    <row r="250" spans="1:9" x14ac:dyDescent="0.2">
      <c r="A250" s="7"/>
      <c r="C250" s="42"/>
      <c r="D250" s="40"/>
      <c r="E250" s="25"/>
      <c r="F250" s="41"/>
      <c r="G250" s="41"/>
      <c r="H250" s="41"/>
      <c r="I250" s="26"/>
    </row>
    <row r="251" spans="1:9" x14ac:dyDescent="0.2">
      <c r="A251" s="7"/>
      <c r="C251" s="42"/>
      <c r="D251" s="40"/>
      <c r="E251" s="25"/>
      <c r="F251" s="41"/>
      <c r="G251" s="41"/>
      <c r="H251" s="41"/>
      <c r="I251" s="26"/>
    </row>
    <row r="252" spans="1:9" x14ac:dyDescent="0.2">
      <c r="A252" s="7"/>
      <c r="C252" s="42"/>
      <c r="D252" s="40"/>
      <c r="E252" s="25"/>
      <c r="F252" s="41"/>
      <c r="G252" s="41"/>
      <c r="H252" s="41"/>
      <c r="I252" s="26"/>
    </row>
    <row r="253" spans="1:9" x14ac:dyDescent="0.2">
      <c r="A253" s="7"/>
      <c r="C253" s="42"/>
      <c r="D253" s="40"/>
      <c r="E253" s="25"/>
      <c r="F253" s="41"/>
      <c r="G253" s="41"/>
      <c r="H253" s="41"/>
      <c r="I253" s="26"/>
    </row>
    <row r="254" spans="1:9" x14ac:dyDescent="0.2">
      <c r="A254" s="7"/>
      <c r="C254" s="42"/>
      <c r="D254" s="40"/>
      <c r="E254" s="25"/>
      <c r="F254" s="41"/>
      <c r="G254" s="41"/>
      <c r="H254" s="41"/>
      <c r="I254" s="26"/>
    </row>
    <row r="255" spans="1:9" x14ac:dyDescent="0.2">
      <c r="A255" s="7"/>
      <c r="C255" s="42"/>
      <c r="D255" s="40"/>
      <c r="E255" s="25"/>
      <c r="F255" s="41"/>
      <c r="G255" s="41"/>
      <c r="H255" s="41"/>
      <c r="I255" s="26"/>
    </row>
    <row r="256" spans="1:9" x14ac:dyDescent="0.2">
      <c r="A256" s="7"/>
      <c r="C256" s="42"/>
      <c r="D256" s="40"/>
      <c r="E256" s="25"/>
      <c r="F256" s="41"/>
      <c r="G256" s="41"/>
      <c r="H256" s="41"/>
      <c r="I256" s="26"/>
    </row>
    <row r="257" spans="1:13" x14ac:dyDescent="0.2">
      <c r="A257" s="7"/>
      <c r="C257" s="42"/>
      <c r="D257" s="40"/>
      <c r="E257" s="25"/>
      <c r="F257" s="41"/>
      <c r="G257" s="41"/>
      <c r="H257" s="41"/>
      <c r="I257" s="26"/>
    </row>
    <row r="258" spans="1:13" x14ac:dyDescent="0.2">
      <c r="A258" s="7"/>
    </row>
    <row r="259" spans="1:13" x14ac:dyDescent="0.2">
      <c r="A259" s="7"/>
    </row>
    <row r="260" spans="1:13" x14ac:dyDescent="0.2">
      <c r="A260" s="7"/>
    </row>
    <row r="261" spans="1:13" x14ac:dyDescent="0.2">
      <c r="A261" s="7"/>
    </row>
    <row r="262" spans="1:13" x14ac:dyDescent="0.2">
      <c r="A262" s="7"/>
      <c r="B262" s="41"/>
      <c r="C262" s="7"/>
      <c r="D262" s="7"/>
      <c r="E262" s="7"/>
      <c r="I262" s="7"/>
    </row>
    <row r="263" spans="1:13" x14ac:dyDescent="0.2">
      <c r="A263" s="7"/>
      <c r="B263" s="41"/>
      <c r="C263" s="7"/>
      <c r="D263" s="7"/>
      <c r="E263" s="7"/>
      <c r="I263" s="7"/>
    </row>
    <row r="264" spans="1:13" x14ac:dyDescent="0.2">
      <c r="A264" s="7"/>
      <c r="B264" s="41"/>
      <c r="C264" s="7"/>
      <c r="D264" s="7"/>
      <c r="E264" s="7"/>
      <c r="I264" s="7"/>
    </row>
    <row r="265" spans="1:13" x14ac:dyDescent="0.2">
      <c r="A265" s="7"/>
      <c r="B265" s="41"/>
      <c r="C265" s="7"/>
      <c r="D265" s="7"/>
      <c r="E265" s="7"/>
      <c r="I265" s="7"/>
    </row>
    <row r="266" spans="1:13" x14ac:dyDescent="0.2">
      <c r="A266" s="7"/>
      <c r="B266" s="41"/>
      <c r="C266" s="7"/>
      <c r="D266" s="7"/>
      <c r="E266" s="7"/>
      <c r="I266" s="7"/>
    </row>
    <row r="267" spans="1:13" x14ac:dyDescent="0.2">
      <c r="A267" s="7"/>
      <c r="B267" s="41"/>
      <c r="C267" s="7"/>
      <c r="D267" s="7"/>
      <c r="E267" s="7"/>
      <c r="I267" s="7"/>
    </row>
    <row r="268" spans="1:13" x14ac:dyDescent="0.2">
      <c r="A268" s="7"/>
      <c r="B268" s="41"/>
      <c r="C268" s="7"/>
      <c r="D268" s="7"/>
      <c r="E268" s="7"/>
      <c r="I268" s="7"/>
    </row>
    <row r="269" spans="1:13" x14ac:dyDescent="0.2">
      <c r="A269" s="7"/>
      <c r="B269" s="41"/>
      <c r="C269" s="7"/>
      <c r="D269" s="7"/>
      <c r="E269" s="7"/>
      <c r="I269" s="7"/>
    </row>
    <row r="270" spans="1:13" x14ac:dyDescent="0.2">
      <c r="A270" s="7"/>
      <c r="B270" s="41"/>
      <c r="C270" s="7"/>
      <c r="D270" s="7"/>
      <c r="E270" s="7"/>
      <c r="I270" s="7"/>
    </row>
    <row r="271" spans="1:13" x14ac:dyDescent="0.2">
      <c r="A271" s="7"/>
      <c r="B271" s="41"/>
      <c r="C271" s="7"/>
      <c r="D271" s="7"/>
      <c r="E271" s="7"/>
      <c r="I271" s="7"/>
      <c r="J271" s="1"/>
      <c r="K271" s="1"/>
      <c r="L271" s="1"/>
      <c r="M271" s="1"/>
    </row>
    <row r="272" spans="1:13" x14ac:dyDescent="0.2">
      <c r="A272" s="7"/>
      <c r="B272" s="41"/>
      <c r="C272" s="7"/>
      <c r="D272" s="7"/>
      <c r="E272" s="7"/>
      <c r="I272" s="7"/>
      <c r="J272" s="1"/>
      <c r="K272" s="1"/>
      <c r="L272" s="1"/>
      <c r="M272" s="1"/>
    </row>
    <row r="273" spans="1:13" x14ac:dyDescent="0.2">
      <c r="A273" s="7"/>
      <c r="B273" s="41"/>
      <c r="C273" s="7"/>
      <c r="D273" s="7"/>
      <c r="E273" s="7"/>
      <c r="I273" s="7"/>
      <c r="J273" s="1"/>
      <c r="K273" s="1"/>
      <c r="L273" s="1"/>
      <c r="M273" s="1"/>
    </row>
    <row r="274" spans="1:13" x14ac:dyDescent="0.2">
      <c r="A274" s="7"/>
      <c r="B274" s="41"/>
      <c r="C274" s="7"/>
      <c r="D274" s="7"/>
      <c r="E274" s="7"/>
      <c r="I274" s="7"/>
      <c r="J274" s="1"/>
      <c r="K274" s="1"/>
      <c r="L274" s="1"/>
      <c r="M274" s="1"/>
    </row>
    <row r="275" spans="1:13" x14ac:dyDescent="0.2">
      <c r="A275" s="7"/>
      <c r="B275" s="41"/>
      <c r="C275" s="7"/>
      <c r="D275" s="7"/>
      <c r="E275" s="7"/>
      <c r="I275" s="7"/>
      <c r="J275" s="1"/>
      <c r="K275" s="1"/>
      <c r="L275" s="1"/>
      <c r="M275" s="1"/>
    </row>
    <row r="276" spans="1:13" x14ac:dyDescent="0.2">
      <c r="A276" s="7"/>
      <c r="B276" s="41"/>
      <c r="C276" s="7"/>
      <c r="D276" s="7"/>
      <c r="E276" s="7"/>
      <c r="I276" s="7"/>
      <c r="J276" s="1"/>
      <c r="K276" s="1"/>
      <c r="L276" s="1"/>
      <c r="M276" s="1"/>
    </row>
    <row r="277" spans="1:13" x14ac:dyDescent="0.2">
      <c r="A277" s="7"/>
      <c r="B277" s="41"/>
      <c r="C277" s="7"/>
      <c r="D277" s="7"/>
      <c r="E277" s="7"/>
      <c r="I277" s="7"/>
      <c r="J277" s="1"/>
      <c r="K277" s="1"/>
      <c r="L277" s="1"/>
      <c r="M277" s="1"/>
    </row>
    <row r="278" spans="1:13" x14ac:dyDescent="0.2">
      <c r="A278" s="7"/>
      <c r="B278" s="41"/>
      <c r="C278" s="7"/>
      <c r="D278" s="7"/>
      <c r="E278" s="7"/>
      <c r="I278" s="7"/>
      <c r="J278" s="1"/>
      <c r="K278" s="1"/>
      <c r="L278" s="1"/>
      <c r="M278" s="1"/>
    </row>
    <row r="279" spans="1:13" x14ac:dyDescent="0.2">
      <c r="A279" s="7"/>
      <c r="B279" s="41"/>
      <c r="C279" s="7"/>
      <c r="D279" s="7"/>
      <c r="E279" s="7"/>
      <c r="I279" s="7"/>
      <c r="J279" s="1"/>
      <c r="K279" s="1"/>
      <c r="L279" s="1"/>
      <c r="M279" s="1"/>
    </row>
    <row r="280" spans="1:13" x14ac:dyDescent="0.2">
      <c r="A280" s="7"/>
      <c r="B280" s="41"/>
      <c r="C280" s="7"/>
      <c r="D280" s="7"/>
      <c r="E280" s="7"/>
      <c r="I280" s="7"/>
      <c r="J280" s="1"/>
      <c r="K280" s="1"/>
      <c r="L280" s="1"/>
      <c r="M280" s="1"/>
    </row>
    <row r="281" spans="1:13" x14ac:dyDescent="0.2">
      <c r="A281" s="7"/>
      <c r="B281" s="41"/>
      <c r="C281" s="7"/>
      <c r="D281" s="7"/>
      <c r="E281" s="7"/>
      <c r="I281" s="7"/>
      <c r="J281" s="1"/>
      <c r="K281" s="1"/>
      <c r="L281" s="1"/>
      <c r="M281" s="1"/>
    </row>
    <row r="282" spans="1:13" x14ac:dyDescent="0.2">
      <c r="A282" s="7"/>
      <c r="B282" s="41"/>
      <c r="C282" s="7"/>
      <c r="D282" s="7"/>
      <c r="E282" s="7"/>
      <c r="I282" s="7"/>
      <c r="J282" s="1"/>
      <c r="K282" s="1"/>
      <c r="L282" s="1"/>
      <c r="M282" s="1"/>
    </row>
    <row r="283" spans="1:13" x14ac:dyDescent="0.2">
      <c r="A283" s="7"/>
      <c r="B283" s="41"/>
      <c r="C283" s="7"/>
      <c r="D283" s="7"/>
      <c r="E283" s="7"/>
      <c r="I283" s="7"/>
      <c r="J283" s="1"/>
      <c r="K283" s="1"/>
      <c r="L283" s="1"/>
      <c r="M283" s="1"/>
    </row>
    <row r="284" spans="1:13" x14ac:dyDescent="0.2">
      <c r="A284" s="7"/>
      <c r="B284" s="41"/>
      <c r="C284" s="7"/>
      <c r="D284" s="7"/>
      <c r="E284" s="7"/>
      <c r="I284" s="7"/>
      <c r="J284" s="1"/>
      <c r="K284" s="1"/>
      <c r="L284" s="1"/>
      <c r="M284" s="1"/>
    </row>
    <row r="285" spans="1:13" x14ac:dyDescent="0.2">
      <c r="A285" s="7"/>
      <c r="B285" s="41"/>
      <c r="C285" s="7"/>
      <c r="D285" s="7"/>
      <c r="E285" s="7"/>
      <c r="I285" s="7"/>
      <c r="J285" s="1"/>
      <c r="K285" s="1"/>
      <c r="L285" s="1"/>
      <c r="M285" s="1"/>
    </row>
    <row r="286" spans="1:13" x14ac:dyDescent="0.2">
      <c r="A286" s="7"/>
      <c r="B286" s="41"/>
      <c r="C286" s="7"/>
      <c r="D286" s="7"/>
      <c r="E286" s="7"/>
      <c r="I286" s="7"/>
      <c r="J286" s="1"/>
      <c r="K286" s="1"/>
      <c r="L286" s="1"/>
      <c r="M286" s="1"/>
    </row>
    <row r="287" spans="1:13" x14ac:dyDescent="0.2">
      <c r="A287" s="7"/>
      <c r="B287" s="41"/>
      <c r="C287" s="7"/>
      <c r="D287" s="7"/>
      <c r="E287" s="7"/>
      <c r="I287" s="7"/>
      <c r="J287" s="1"/>
      <c r="K287" s="1"/>
      <c r="L287" s="1"/>
      <c r="M287" s="1"/>
    </row>
    <row r="288" spans="1:13" x14ac:dyDescent="0.2">
      <c r="A288" s="7"/>
      <c r="B288" s="41"/>
      <c r="C288" s="7"/>
      <c r="D288" s="7"/>
      <c r="E288" s="7"/>
      <c r="I288" s="7"/>
      <c r="J288" s="1"/>
      <c r="K288" s="1"/>
      <c r="L288" s="1"/>
      <c r="M288" s="1"/>
    </row>
    <row r="289" spans="1:13" x14ac:dyDescent="0.2">
      <c r="A289" s="7"/>
      <c r="B289" s="41"/>
      <c r="C289" s="7"/>
      <c r="D289" s="7"/>
      <c r="E289" s="7"/>
      <c r="I289" s="7"/>
      <c r="J289" s="1"/>
      <c r="K289" s="1"/>
      <c r="L289" s="1"/>
      <c r="M289" s="1"/>
    </row>
    <row r="290" spans="1:13" x14ac:dyDescent="0.2">
      <c r="A290" s="7"/>
      <c r="B290" s="41"/>
      <c r="C290" s="7"/>
      <c r="D290" s="7"/>
      <c r="E290" s="7"/>
      <c r="I290" s="7"/>
      <c r="J290" s="1"/>
      <c r="K290" s="1"/>
      <c r="L290" s="1"/>
      <c r="M290" s="1"/>
    </row>
    <row r="291" spans="1:13" x14ac:dyDescent="0.2">
      <c r="A291" s="7"/>
      <c r="B291" s="41"/>
      <c r="C291" s="7"/>
      <c r="D291" s="7"/>
      <c r="E291" s="7"/>
      <c r="I291" s="7"/>
      <c r="J291" s="1"/>
      <c r="K291" s="1"/>
      <c r="L291" s="1"/>
      <c r="M291" s="1"/>
    </row>
    <row r="292" spans="1:13" x14ac:dyDescent="0.2">
      <c r="A292" s="7"/>
      <c r="B292" s="41"/>
      <c r="C292" s="7"/>
      <c r="D292" s="7"/>
      <c r="E292" s="7"/>
      <c r="I292" s="7"/>
      <c r="J292" s="1"/>
      <c r="K292" s="1"/>
      <c r="L292" s="1"/>
      <c r="M292" s="1"/>
    </row>
    <row r="293" spans="1:13" x14ac:dyDescent="0.2">
      <c r="A293" s="7"/>
      <c r="B293" s="41"/>
      <c r="C293" s="7"/>
      <c r="D293" s="7"/>
      <c r="E293" s="7"/>
      <c r="I293" s="7"/>
      <c r="J293" s="1"/>
      <c r="K293" s="1"/>
      <c r="L293" s="1"/>
      <c r="M293" s="1"/>
    </row>
    <row r="294" spans="1:13" x14ac:dyDescent="0.2">
      <c r="A294" s="7"/>
      <c r="B294" s="41"/>
      <c r="C294" s="7"/>
      <c r="D294" s="7"/>
      <c r="E294" s="7"/>
      <c r="I294" s="7"/>
      <c r="J294" s="1"/>
      <c r="K294" s="1"/>
      <c r="L294" s="1"/>
      <c r="M294" s="1"/>
    </row>
    <row r="295" spans="1:13" x14ac:dyDescent="0.2">
      <c r="A295" s="7"/>
      <c r="B295" s="41"/>
      <c r="C295" s="7"/>
      <c r="D295" s="7"/>
      <c r="E295" s="7"/>
      <c r="I295" s="7"/>
      <c r="J295" s="1"/>
      <c r="K295" s="1"/>
      <c r="L295" s="1"/>
      <c r="M295" s="1"/>
    </row>
    <row r="296" spans="1:13" x14ac:dyDescent="0.2">
      <c r="A296" s="7"/>
      <c r="B296" s="41"/>
      <c r="C296" s="7"/>
      <c r="D296" s="7"/>
      <c r="E296" s="7"/>
      <c r="I296" s="7"/>
      <c r="J296" s="1"/>
      <c r="K296" s="1"/>
      <c r="L296" s="1"/>
      <c r="M296" s="1"/>
    </row>
    <row r="297" spans="1:13" x14ac:dyDescent="0.2">
      <c r="A297" s="7"/>
      <c r="B297" s="41"/>
      <c r="C297" s="7"/>
      <c r="D297" s="7"/>
      <c r="E297" s="7"/>
      <c r="I297" s="7"/>
      <c r="J297" s="1"/>
      <c r="K297" s="1"/>
      <c r="L297" s="1"/>
      <c r="M297" s="1"/>
    </row>
    <row r="298" spans="1:13" x14ac:dyDescent="0.2">
      <c r="A298" s="7"/>
      <c r="B298" s="41"/>
      <c r="C298" s="7"/>
      <c r="D298" s="7"/>
      <c r="E298" s="7"/>
      <c r="I298" s="7"/>
      <c r="J298" s="1"/>
      <c r="K298" s="1"/>
      <c r="L298" s="1"/>
      <c r="M298" s="1"/>
    </row>
    <row r="299" spans="1:13" x14ac:dyDescent="0.2">
      <c r="A299" s="7"/>
      <c r="B299" s="41"/>
      <c r="C299" s="7"/>
      <c r="D299" s="7"/>
      <c r="E299" s="7"/>
      <c r="I299" s="7"/>
      <c r="J299" s="1"/>
      <c r="K299" s="1"/>
      <c r="L299" s="1"/>
      <c r="M299" s="1"/>
    </row>
    <row r="300" spans="1:13" x14ac:dyDescent="0.2">
      <c r="A300" s="7"/>
      <c r="B300" s="41"/>
      <c r="C300" s="7"/>
      <c r="D300" s="7"/>
      <c r="E300" s="7"/>
      <c r="I300" s="7"/>
      <c r="J300" s="1"/>
      <c r="K300" s="1"/>
      <c r="L300" s="1"/>
      <c r="M300" s="1"/>
    </row>
    <row r="301" spans="1:13" x14ac:dyDescent="0.2">
      <c r="A301" s="7"/>
      <c r="B301" s="41"/>
      <c r="C301" s="7"/>
      <c r="D301" s="7"/>
      <c r="E301" s="7"/>
      <c r="I301" s="7"/>
      <c r="J301" s="1"/>
      <c r="K301" s="1"/>
      <c r="L301" s="1"/>
      <c r="M301" s="1"/>
    </row>
    <row r="302" spans="1:13" x14ac:dyDescent="0.2">
      <c r="A302" s="7"/>
      <c r="B302" s="41"/>
      <c r="C302" s="7"/>
      <c r="D302" s="7"/>
      <c r="E302" s="7"/>
      <c r="I302" s="7"/>
      <c r="J302" s="1"/>
      <c r="K302" s="1"/>
      <c r="L302" s="1"/>
      <c r="M302" s="1"/>
    </row>
    <row r="303" spans="1:13" x14ac:dyDescent="0.2">
      <c r="A303" s="7"/>
      <c r="B303" s="41"/>
      <c r="C303" s="7"/>
      <c r="D303" s="7"/>
      <c r="E303" s="7"/>
      <c r="I303" s="7"/>
      <c r="J303" s="1"/>
      <c r="K303" s="1"/>
      <c r="L303" s="1"/>
      <c r="M303" s="1"/>
    </row>
    <row r="304" spans="1:13" x14ac:dyDescent="0.2">
      <c r="A304" s="7"/>
      <c r="B304" s="41"/>
      <c r="C304" s="7"/>
      <c r="D304" s="7"/>
      <c r="E304" s="7"/>
      <c r="I304" s="7"/>
      <c r="J304" s="1"/>
      <c r="K304" s="1"/>
      <c r="L304" s="1"/>
      <c r="M304" s="1"/>
    </row>
    <row r="305" spans="1:13" x14ac:dyDescent="0.2">
      <c r="A305" s="7"/>
      <c r="B305" s="41"/>
      <c r="C305" s="7"/>
      <c r="D305" s="7"/>
      <c r="E305" s="7"/>
      <c r="I305" s="7"/>
      <c r="J305" s="1"/>
      <c r="K305" s="1"/>
      <c r="L305" s="1"/>
      <c r="M305" s="1"/>
    </row>
    <row r="306" spans="1:13" x14ac:dyDescent="0.2">
      <c r="A306" s="7"/>
      <c r="B306" s="41"/>
      <c r="C306" s="7"/>
      <c r="D306" s="7"/>
      <c r="E306" s="7"/>
      <c r="I306" s="7"/>
      <c r="J306" s="1"/>
      <c r="K306" s="1"/>
      <c r="L306" s="1"/>
      <c r="M306" s="1"/>
    </row>
    <row r="307" spans="1:13" x14ac:dyDescent="0.2">
      <c r="A307" s="7"/>
      <c r="B307" s="41"/>
      <c r="C307" s="7"/>
      <c r="D307" s="7"/>
      <c r="E307" s="7"/>
      <c r="I307" s="7"/>
      <c r="J307" s="1"/>
      <c r="K307" s="1"/>
      <c r="L307" s="1"/>
      <c r="M307" s="1"/>
    </row>
    <row r="308" spans="1:13" x14ac:dyDescent="0.2">
      <c r="A308" s="7"/>
      <c r="B308" s="41"/>
      <c r="C308" s="7"/>
      <c r="D308" s="7"/>
      <c r="E308" s="7"/>
      <c r="I308" s="7"/>
      <c r="J308" s="1"/>
      <c r="K308" s="1"/>
      <c r="L308" s="1"/>
      <c r="M308" s="1"/>
    </row>
    <row r="309" spans="1:13" x14ac:dyDescent="0.2">
      <c r="A309" s="7"/>
      <c r="B309" s="41"/>
      <c r="C309" s="7"/>
      <c r="D309" s="7"/>
      <c r="E309" s="7"/>
      <c r="I309" s="7"/>
      <c r="J309" s="1"/>
      <c r="K309" s="1"/>
      <c r="L309" s="1"/>
      <c r="M309" s="1"/>
    </row>
    <row r="310" spans="1:13" x14ac:dyDescent="0.2">
      <c r="A310" s="7"/>
      <c r="B310" s="41"/>
      <c r="C310" s="7"/>
      <c r="D310" s="7"/>
      <c r="E310" s="7"/>
      <c r="I310" s="7"/>
      <c r="J310" s="1"/>
      <c r="K310" s="1"/>
      <c r="L310" s="1"/>
      <c r="M310" s="1"/>
    </row>
    <row r="311" spans="1:13" x14ac:dyDescent="0.2">
      <c r="A311" s="7"/>
      <c r="B311" s="41"/>
      <c r="C311" s="7"/>
      <c r="D311" s="7"/>
      <c r="E311" s="7"/>
      <c r="I311" s="7"/>
      <c r="J311" s="1"/>
      <c r="K311" s="1"/>
      <c r="L311" s="1"/>
      <c r="M311" s="1"/>
    </row>
    <row r="312" spans="1:13" x14ac:dyDescent="0.2">
      <c r="A312" s="7"/>
      <c r="B312" s="41"/>
      <c r="C312" s="7"/>
      <c r="D312" s="7"/>
      <c r="E312" s="7"/>
      <c r="I312" s="7"/>
      <c r="J312" s="1"/>
      <c r="K312" s="1"/>
      <c r="L312" s="1"/>
      <c r="M312" s="1"/>
    </row>
    <row r="313" spans="1:13" x14ac:dyDescent="0.2">
      <c r="A313" s="7"/>
      <c r="B313" s="41"/>
      <c r="C313" s="7"/>
      <c r="D313" s="7"/>
      <c r="E313" s="7"/>
      <c r="I313" s="7"/>
      <c r="J313" s="1"/>
      <c r="K313" s="1"/>
      <c r="L313" s="1"/>
      <c r="M313" s="1"/>
    </row>
    <row r="314" spans="1:13" x14ac:dyDescent="0.2">
      <c r="A314" s="7"/>
      <c r="B314" s="41"/>
      <c r="C314" s="7"/>
      <c r="D314" s="7"/>
      <c r="E314" s="7"/>
      <c r="I314" s="7"/>
      <c r="J314" s="1"/>
      <c r="K314" s="1"/>
      <c r="L314" s="1"/>
      <c r="M314" s="1"/>
    </row>
    <row r="315" spans="1:13" x14ac:dyDescent="0.2">
      <c r="A315" s="7"/>
      <c r="B315" s="41"/>
      <c r="C315" s="7"/>
      <c r="D315" s="7"/>
      <c r="E315" s="7"/>
      <c r="I315" s="7"/>
      <c r="J315" s="1"/>
      <c r="K315" s="1"/>
      <c r="L315" s="1"/>
      <c r="M315" s="1"/>
    </row>
    <row r="316" spans="1:13" x14ac:dyDescent="0.2">
      <c r="A316" s="7"/>
      <c r="B316" s="41"/>
      <c r="C316" s="7"/>
      <c r="D316" s="7"/>
      <c r="E316" s="7"/>
      <c r="I316" s="7"/>
      <c r="J316" s="1"/>
      <c r="K316" s="1"/>
      <c r="L316" s="1"/>
      <c r="M316" s="1"/>
    </row>
    <row r="317" spans="1:13" x14ac:dyDescent="0.2">
      <c r="A317" s="7"/>
      <c r="B317" s="41"/>
      <c r="C317" s="7"/>
      <c r="D317" s="7"/>
      <c r="E317" s="7"/>
      <c r="I317" s="7"/>
      <c r="J317" s="1"/>
      <c r="K317" s="1"/>
      <c r="L317" s="1"/>
      <c r="M317" s="1"/>
    </row>
    <row r="318" spans="1:13" x14ac:dyDescent="0.2">
      <c r="A318" s="7"/>
      <c r="B318" s="41"/>
      <c r="C318" s="7"/>
      <c r="D318" s="7"/>
      <c r="E318" s="7"/>
      <c r="I318" s="7"/>
      <c r="J318" s="1"/>
      <c r="K318" s="1"/>
      <c r="L318" s="1"/>
      <c r="M318" s="1"/>
    </row>
    <row r="319" spans="1:13" x14ac:dyDescent="0.2">
      <c r="A319" s="7"/>
      <c r="B319" s="41"/>
      <c r="C319" s="7"/>
      <c r="D319" s="7"/>
      <c r="E319" s="7"/>
      <c r="I319" s="7"/>
      <c r="J319" s="1"/>
      <c r="K319" s="1"/>
      <c r="L319" s="1"/>
      <c r="M319" s="1"/>
    </row>
    <row r="320" spans="1:13" x14ac:dyDescent="0.2">
      <c r="A320" s="7"/>
      <c r="B320" s="41"/>
      <c r="C320" s="7"/>
      <c r="D320" s="7"/>
      <c r="E320" s="7"/>
      <c r="I320" s="7"/>
      <c r="J320" s="1"/>
      <c r="K320" s="1"/>
      <c r="L320" s="1"/>
      <c r="M320" s="1"/>
    </row>
    <row r="321" spans="1:13" x14ac:dyDescent="0.2">
      <c r="A321" s="7"/>
      <c r="B321" s="41"/>
      <c r="C321" s="7"/>
      <c r="D321" s="7"/>
      <c r="E321" s="7"/>
      <c r="I321" s="7"/>
      <c r="J321" s="1"/>
      <c r="K321" s="1"/>
      <c r="L321" s="1"/>
      <c r="M321" s="1"/>
    </row>
    <row r="322" spans="1:13" x14ac:dyDescent="0.2">
      <c r="A322" s="7"/>
      <c r="B322" s="41"/>
      <c r="C322" s="7"/>
      <c r="D322" s="7"/>
      <c r="E322" s="7"/>
      <c r="I322" s="7"/>
      <c r="J322" s="1"/>
      <c r="K322" s="1"/>
      <c r="L322" s="1"/>
      <c r="M322" s="1"/>
    </row>
    <row r="323" spans="1:13" x14ac:dyDescent="0.2">
      <c r="A323" s="7"/>
      <c r="B323" s="41"/>
      <c r="C323" s="7"/>
      <c r="D323" s="7"/>
      <c r="E323" s="7"/>
      <c r="I323" s="7"/>
      <c r="J323" s="1"/>
      <c r="K323" s="1"/>
      <c r="L323" s="1"/>
      <c r="M323" s="1"/>
    </row>
    <row r="324" spans="1:13" x14ac:dyDescent="0.2">
      <c r="A324" s="7"/>
      <c r="B324" s="41"/>
      <c r="C324" s="7"/>
      <c r="D324" s="7"/>
      <c r="E324" s="7"/>
      <c r="I324" s="7"/>
      <c r="J324" s="1"/>
      <c r="K324" s="1"/>
      <c r="L324" s="1"/>
      <c r="M324" s="1"/>
    </row>
    <row r="325" spans="1:13" x14ac:dyDescent="0.2">
      <c r="A325" s="7"/>
      <c r="B325" s="41"/>
      <c r="C325" s="7"/>
      <c r="D325" s="7"/>
      <c r="E325" s="7"/>
      <c r="I325" s="7"/>
      <c r="J325" s="1"/>
      <c r="K325" s="1"/>
      <c r="L325" s="1"/>
      <c r="M325" s="1"/>
    </row>
    <row r="326" spans="1:13" x14ac:dyDescent="0.2">
      <c r="A326" s="7"/>
      <c r="B326" s="41"/>
      <c r="C326" s="7"/>
      <c r="D326" s="7"/>
      <c r="E326" s="7"/>
      <c r="I326" s="7"/>
      <c r="J326" s="1"/>
      <c r="K326" s="1"/>
      <c r="L326" s="1"/>
      <c r="M326" s="1"/>
    </row>
    <row r="327" spans="1:13" x14ac:dyDescent="0.2">
      <c r="A327" s="7"/>
      <c r="B327" s="41"/>
      <c r="C327" s="7"/>
      <c r="D327" s="7"/>
      <c r="E327" s="7"/>
      <c r="I327" s="7"/>
      <c r="J327" s="1"/>
      <c r="K327" s="1"/>
      <c r="L327" s="1"/>
      <c r="M327" s="1"/>
    </row>
    <row r="328" spans="1:13" x14ac:dyDescent="0.2">
      <c r="A328" s="7"/>
      <c r="B328" s="41"/>
      <c r="C328" s="7"/>
      <c r="D328" s="7"/>
      <c r="E328" s="7"/>
      <c r="I328" s="7"/>
      <c r="J328" s="1"/>
      <c r="K328" s="1"/>
      <c r="L328" s="1"/>
      <c r="M328" s="1"/>
    </row>
    <row r="329" spans="1:13" x14ac:dyDescent="0.2">
      <c r="A329" s="7"/>
      <c r="B329" s="41"/>
      <c r="C329" s="7"/>
      <c r="D329" s="7"/>
      <c r="E329" s="7"/>
      <c r="I329" s="7"/>
      <c r="J329" s="1"/>
      <c r="K329" s="1"/>
      <c r="L329" s="1"/>
      <c r="M329" s="1"/>
    </row>
    <row r="330" spans="1:13" x14ac:dyDescent="0.2">
      <c r="A330" s="7"/>
      <c r="B330" s="41"/>
      <c r="C330" s="7"/>
      <c r="D330" s="7"/>
      <c r="E330" s="7"/>
      <c r="I330" s="7"/>
      <c r="J330" s="1"/>
      <c r="K330" s="1"/>
      <c r="L330" s="1"/>
      <c r="M330" s="1"/>
    </row>
    <row r="331" spans="1:13" x14ac:dyDescent="0.2">
      <c r="A331" s="7"/>
      <c r="B331" s="41"/>
      <c r="C331" s="7"/>
      <c r="D331" s="7"/>
      <c r="E331" s="7"/>
      <c r="I331" s="7"/>
      <c r="J331" s="1"/>
      <c r="K331" s="1"/>
      <c r="L331" s="1"/>
      <c r="M331" s="1"/>
    </row>
    <row r="332" spans="1:13" x14ac:dyDescent="0.2">
      <c r="A332" s="7"/>
      <c r="B332" s="41"/>
      <c r="C332" s="7"/>
      <c r="D332" s="7"/>
      <c r="E332" s="7"/>
      <c r="I332" s="7"/>
      <c r="J332" s="1"/>
      <c r="K332" s="1"/>
      <c r="L332" s="1"/>
      <c r="M332" s="1"/>
    </row>
  </sheetData>
  <mergeCells count="24">
    <mergeCell ref="J2:O2"/>
    <mergeCell ref="J3:J5"/>
    <mergeCell ref="K3:K5"/>
    <mergeCell ref="L3:L5"/>
    <mergeCell ref="M3:M5"/>
    <mergeCell ref="N3:N5"/>
    <mergeCell ref="O3:O5"/>
    <mergeCell ref="D48:D49"/>
    <mergeCell ref="F4:H4"/>
    <mergeCell ref="B8:B13"/>
    <mergeCell ref="B15:B16"/>
    <mergeCell ref="B18:B19"/>
    <mergeCell ref="B21:B25"/>
    <mergeCell ref="B27:B31"/>
    <mergeCell ref="B33:B35"/>
    <mergeCell ref="B37:B39"/>
    <mergeCell ref="B41:B44"/>
    <mergeCell ref="B46:B51"/>
    <mergeCell ref="C48:C49"/>
    <mergeCell ref="B53:B56"/>
    <mergeCell ref="B58:B59"/>
    <mergeCell ref="B61:B62"/>
    <mergeCell ref="B64:B67"/>
    <mergeCell ref="B69:B70"/>
  </mergeCells>
  <pageMargins left="0.70866141732283472" right="0.70866141732283472" top="0.74803149606299213" bottom="0.74803149606299213"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0"/>
  <sheetViews>
    <sheetView showGridLines="0" tabSelected="1" zoomScale="85" zoomScaleNormal="85" workbookViewId="0">
      <pane xSplit="8" ySplit="7" topLeftCell="I8" activePane="bottomRight" state="frozen"/>
      <selection pane="topRight" activeCell="I1" sqref="I1"/>
      <selection pane="bottomLeft" activeCell="A8" sqref="A8"/>
      <selection pane="bottomRight" activeCell="AG4" sqref="AG4:AG5"/>
    </sheetView>
  </sheetViews>
  <sheetFormatPr baseColWidth="10" defaultColWidth="11.42578125" defaultRowHeight="12.75" x14ac:dyDescent="0.2"/>
  <cols>
    <col min="1" max="1" width="7" style="1" customWidth="1"/>
    <col min="2" max="2" width="19" style="20" customWidth="1"/>
    <col min="3" max="3" width="8" style="20" customWidth="1"/>
    <col min="4" max="4" width="0.85546875" style="5" customWidth="1"/>
    <col min="5" max="5" width="34.7109375" style="7" customWidth="1"/>
    <col min="6" max="6" width="16" style="7" customWidth="1"/>
    <col min="7" max="7" width="25.140625" style="173" customWidth="1"/>
    <col min="8" max="8" width="0.85546875" style="1" customWidth="1"/>
    <col min="9" max="14" width="5.7109375" style="7" customWidth="1"/>
    <col min="15" max="15" width="0.85546875" style="7" customWidth="1"/>
    <col min="16" max="16" width="10.42578125" style="142" customWidth="1"/>
    <col min="17" max="17" width="23.28515625" style="7" customWidth="1"/>
    <col min="18" max="18" width="0.85546875" style="7" customWidth="1"/>
    <col min="19" max="19" width="18.7109375" style="7" customWidth="1"/>
    <col min="20" max="20" width="0.85546875" style="7" customWidth="1"/>
    <col min="21" max="23" width="11.42578125" style="148" customWidth="1"/>
    <col min="24" max="24" width="0.85546875" style="7" customWidth="1"/>
    <col min="25" max="26" width="11.42578125" style="142" customWidth="1"/>
    <col min="27" max="27" width="18.7109375" style="142" customWidth="1"/>
    <col min="28" max="28" width="0.85546875" style="7" customWidth="1"/>
    <col min="29" max="29" width="20.140625" style="7" customWidth="1"/>
    <col min="30" max="30" width="0.85546875" style="7" customWidth="1"/>
    <col min="31" max="31" width="35.140625" style="247" customWidth="1"/>
    <col min="32" max="32" width="11.42578125" style="142" customWidth="1"/>
    <col min="33" max="33" width="13.28515625" style="241" customWidth="1"/>
    <col min="34" max="16384" width="11.42578125" style="7"/>
  </cols>
  <sheetData>
    <row r="1" spans="1:33" x14ac:dyDescent="0.2">
      <c r="B1" s="2"/>
      <c r="C1" s="2"/>
      <c r="E1" s="6"/>
      <c r="F1" s="6"/>
      <c r="G1" s="257"/>
    </row>
    <row r="2" spans="1:33" ht="24.75" customHeight="1" x14ac:dyDescent="0.2">
      <c r="B2" s="2"/>
      <c r="C2" s="2"/>
      <c r="E2" s="6"/>
      <c r="F2" s="6"/>
      <c r="G2" s="257"/>
      <c r="I2" s="429" t="s">
        <v>0</v>
      </c>
      <c r="J2" s="430"/>
      <c r="K2" s="430"/>
      <c r="L2" s="430"/>
      <c r="M2" s="430"/>
      <c r="N2" s="430"/>
    </row>
    <row r="3" spans="1:33" ht="33.75" customHeight="1" x14ac:dyDescent="0.2">
      <c r="B3" s="8"/>
      <c r="C3" s="8"/>
      <c r="E3" s="1"/>
      <c r="F3" s="1"/>
      <c r="G3" s="258"/>
      <c r="I3" s="431" t="s">
        <v>1</v>
      </c>
      <c r="J3" s="433" t="s">
        <v>2</v>
      </c>
      <c r="K3" s="433" t="s">
        <v>3</v>
      </c>
      <c r="L3" s="433" t="s">
        <v>4</v>
      </c>
      <c r="M3" s="433" t="s">
        <v>5</v>
      </c>
      <c r="N3" s="435" t="s">
        <v>6</v>
      </c>
    </row>
    <row r="4" spans="1:33" ht="29.25" customHeight="1" x14ac:dyDescent="0.2">
      <c r="B4" s="8"/>
      <c r="C4" s="8"/>
      <c r="E4" s="461" t="s">
        <v>392</v>
      </c>
      <c r="F4" s="465" t="s">
        <v>393</v>
      </c>
      <c r="G4" s="463" t="s">
        <v>449</v>
      </c>
      <c r="H4" s="11"/>
      <c r="I4" s="431"/>
      <c r="J4" s="433"/>
      <c r="K4" s="433"/>
      <c r="L4" s="433"/>
      <c r="M4" s="433"/>
      <c r="N4" s="435"/>
      <c r="P4" s="458" t="s">
        <v>284</v>
      </c>
      <c r="Q4" s="459"/>
      <c r="R4" s="56"/>
      <c r="S4" s="446" t="s">
        <v>147</v>
      </c>
      <c r="T4" s="113"/>
      <c r="U4" s="448" t="s">
        <v>468</v>
      </c>
      <c r="V4" s="448"/>
      <c r="W4" s="448"/>
      <c r="X4" s="113"/>
      <c r="Y4" s="449" t="s">
        <v>148</v>
      </c>
      <c r="Z4" s="449"/>
      <c r="AA4" s="450" t="s">
        <v>149</v>
      </c>
      <c r="AC4" s="473" t="s">
        <v>369</v>
      </c>
      <c r="AE4" s="442" t="s">
        <v>469</v>
      </c>
      <c r="AF4" s="442" t="s">
        <v>150</v>
      </c>
      <c r="AG4" s="471" t="s">
        <v>336</v>
      </c>
    </row>
    <row r="5" spans="1:33" s="19" customFormat="1" ht="39" customHeight="1" x14ac:dyDescent="0.25">
      <c r="A5" s="12"/>
      <c r="B5" s="13" t="s">
        <v>8</v>
      </c>
      <c r="C5" s="15" t="s">
        <v>155</v>
      </c>
      <c r="D5" s="16"/>
      <c r="E5" s="462"/>
      <c r="F5" s="466"/>
      <c r="G5" s="464"/>
      <c r="H5" s="18"/>
      <c r="I5" s="432"/>
      <c r="J5" s="434"/>
      <c r="K5" s="434"/>
      <c r="L5" s="434"/>
      <c r="M5" s="434"/>
      <c r="N5" s="436"/>
      <c r="P5" s="209" t="s">
        <v>252</v>
      </c>
      <c r="Q5" s="209" t="s">
        <v>263</v>
      </c>
      <c r="R5" s="56"/>
      <c r="S5" s="447"/>
      <c r="T5" s="113"/>
      <c r="U5" s="163" t="s">
        <v>159</v>
      </c>
      <c r="V5" s="163" t="s">
        <v>160</v>
      </c>
      <c r="W5" s="163" t="s">
        <v>151</v>
      </c>
      <c r="X5" s="113"/>
      <c r="Y5" s="114" t="s">
        <v>152</v>
      </c>
      <c r="Z5" s="114" t="s">
        <v>153</v>
      </c>
      <c r="AA5" s="451"/>
      <c r="AC5" s="474"/>
      <c r="AE5" s="443"/>
      <c r="AF5" s="443"/>
      <c r="AG5" s="472"/>
    </row>
    <row r="6" spans="1:33" ht="13.5" customHeight="1" x14ac:dyDescent="0.2"/>
    <row r="7" spans="1:33" ht="10.5" customHeight="1" x14ac:dyDescent="0.2"/>
    <row r="8" spans="1:33" ht="7.5" customHeight="1" x14ac:dyDescent="0.2">
      <c r="A8" s="349"/>
      <c r="B8" s="32"/>
      <c r="C8" s="127"/>
      <c r="E8" s="91"/>
      <c r="F8" s="91"/>
      <c r="G8" s="256"/>
      <c r="H8" s="86"/>
      <c r="I8" s="91"/>
      <c r="J8" s="91"/>
      <c r="K8" s="91"/>
      <c r="L8" s="91"/>
      <c r="M8" s="91"/>
      <c r="N8" s="91"/>
      <c r="Q8" s="22"/>
      <c r="S8" s="22"/>
      <c r="Y8" s="173"/>
      <c r="Z8" s="173"/>
      <c r="AC8" s="22"/>
    </row>
    <row r="9" spans="1:33" ht="27" customHeight="1" x14ac:dyDescent="0.2">
      <c r="A9" s="337"/>
      <c r="B9" s="338" t="s">
        <v>463</v>
      </c>
      <c r="C9" s="339"/>
      <c r="D9" s="340"/>
      <c r="E9" s="341"/>
      <c r="F9" s="341"/>
      <c r="G9" s="342"/>
      <c r="H9" s="343"/>
      <c r="I9" s="341"/>
      <c r="J9" s="341"/>
      <c r="K9" s="341"/>
      <c r="L9" s="341"/>
      <c r="M9" s="341"/>
      <c r="N9" s="341"/>
      <c r="O9" s="337"/>
      <c r="P9" s="343"/>
      <c r="Q9" s="344"/>
      <c r="R9" s="337"/>
      <c r="S9" s="344"/>
      <c r="T9" s="337"/>
      <c r="U9" s="345"/>
      <c r="V9" s="345"/>
      <c r="W9" s="345"/>
      <c r="X9" s="337"/>
      <c r="Y9" s="346"/>
      <c r="Z9" s="346"/>
      <c r="AA9" s="343"/>
      <c r="AB9" s="337"/>
      <c r="AC9" s="344"/>
      <c r="AD9" s="337"/>
      <c r="AE9" s="347"/>
      <c r="AF9" s="343"/>
      <c r="AG9" s="348"/>
    </row>
    <row r="10" spans="1:33" ht="72" x14ac:dyDescent="0.2">
      <c r="A10" s="337"/>
      <c r="B10" s="439" t="s">
        <v>136</v>
      </c>
      <c r="C10" s="128">
        <v>60</v>
      </c>
      <c r="D10" s="25"/>
      <c r="E10" s="278" t="s">
        <v>395</v>
      </c>
      <c r="F10" s="279">
        <v>1</v>
      </c>
      <c r="G10" s="280" t="s">
        <v>452</v>
      </c>
      <c r="H10" s="85"/>
      <c r="I10" s="98"/>
      <c r="J10" s="92"/>
      <c r="K10" s="98"/>
      <c r="L10" s="92"/>
      <c r="M10" s="92"/>
      <c r="N10" s="92"/>
      <c r="P10" s="221"/>
      <c r="Q10" s="213"/>
      <c r="S10" s="116" t="s">
        <v>173</v>
      </c>
      <c r="U10" s="149" t="s">
        <v>158</v>
      </c>
      <c r="V10" s="300" t="s">
        <v>158</v>
      </c>
      <c r="W10" s="151"/>
      <c r="Y10" s="169" t="s">
        <v>165</v>
      </c>
      <c r="Z10" s="170" t="s">
        <v>108</v>
      </c>
      <c r="AA10" s="143" t="s">
        <v>166</v>
      </c>
      <c r="AC10" s="116" t="s">
        <v>480</v>
      </c>
      <c r="AE10" s="230" t="s">
        <v>473</v>
      </c>
      <c r="AF10" s="231"/>
      <c r="AG10" s="237"/>
    </row>
    <row r="11" spans="1:33" ht="60" x14ac:dyDescent="0.2">
      <c r="A11" s="337"/>
      <c r="B11" s="437"/>
      <c r="C11" s="129">
        <v>61</v>
      </c>
      <c r="D11" s="25"/>
      <c r="E11" s="284" t="s">
        <v>18</v>
      </c>
      <c r="F11" s="285">
        <v>2</v>
      </c>
      <c r="G11" s="302" t="s">
        <v>396</v>
      </c>
      <c r="H11" s="85"/>
      <c r="I11" s="115"/>
      <c r="J11" s="100"/>
      <c r="K11" s="115"/>
      <c r="L11" s="100"/>
      <c r="M11" s="100"/>
      <c r="N11" s="100"/>
      <c r="P11" s="222" t="s">
        <v>273</v>
      </c>
      <c r="Q11" s="214" t="s">
        <v>274</v>
      </c>
      <c r="S11" s="125" t="s">
        <v>275</v>
      </c>
      <c r="U11" s="147"/>
      <c r="V11" s="152"/>
      <c r="W11" s="153" t="s">
        <v>158</v>
      </c>
      <c r="Y11" s="167" t="s">
        <v>167</v>
      </c>
      <c r="Z11" s="168" t="s">
        <v>167</v>
      </c>
      <c r="AA11" s="144" t="s">
        <v>168</v>
      </c>
      <c r="AC11" s="125" t="s">
        <v>332</v>
      </c>
      <c r="AE11" s="239" t="s">
        <v>360</v>
      </c>
      <c r="AF11" s="232"/>
      <c r="AG11" s="242">
        <v>35000</v>
      </c>
    </row>
    <row r="12" spans="1:33" ht="108" x14ac:dyDescent="0.2">
      <c r="A12" s="337"/>
      <c r="B12" s="437"/>
      <c r="C12" s="129">
        <v>62</v>
      </c>
      <c r="D12" s="25"/>
      <c r="E12" s="284" t="s">
        <v>66</v>
      </c>
      <c r="F12" s="285">
        <v>2</v>
      </c>
      <c r="G12" s="467" t="s">
        <v>460</v>
      </c>
      <c r="H12" s="85"/>
      <c r="I12" s="100"/>
      <c r="J12" s="94"/>
      <c r="K12" s="94"/>
      <c r="L12" s="94"/>
      <c r="M12" s="94"/>
      <c r="N12" s="94"/>
      <c r="P12" s="226" t="s">
        <v>255</v>
      </c>
      <c r="Q12" s="214" t="s">
        <v>326</v>
      </c>
      <c r="S12" s="119" t="s">
        <v>173</v>
      </c>
      <c r="U12" s="147" t="s">
        <v>158</v>
      </c>
      <c r="V12" s="152" t="s">
        <v>158</v>
      </c>
      <c r="W12" s="153" t="s">
        <v>158</v>
      </c>
      <c r="Y12" s="167" t="s">
        <v>165</v>
      </c>
      <c r="Z12" s="168" t="s">
        <v>165</v>
      </c>
      <c r="AA12" s="144" t="s">
        <v>166</v>
      </c>
      <c r="AC12" s="119" t="s">
        <v>332</v>
      </c>
      <c r="AE12" s="387" t="s">
        <v>470</v>
      </c>
      <c r="AF12" s="394" t="s">
        <v>477</v>
      </c>
      <c r="AG12" s="395">
        <v>50000</v>
      </c>
    </row>
    <row r="13" spans="1:33" ht="60" x14ac:dyDescent="0.2">
      <c r="A13" s="337"/>
      <c r="B13" s="437"/>
      <c r="C13" s="129">
        <v>63</v>
      </c>
      <c r="D13" s="25"/>
      <c r="E13" s="284" t="s">
        <v>383</v>
      </c>
      <c r="F13" s="285">
        <v>2</v>
      </c>
      <c r="G13" s="468"/>
      <c r="H13" s="85"/>
      <c r="I13" s="100"/>
      <c r="J13" s="94"/>
      <c r="K13" s="94"/>
      <c r="L13" s="94"/>
      <c r="M13" s="94"/>
      <c r="N13" s="94"/>
      <c r="P13" s="222" t="s">
        <v>327</v>
      </c>
      <c r="Q13" s="214" t="s">
        <v>328</v>
      </c>
      <c r="S13" s="119" t="s">
        <v>173</v>
      </c>
      <c r="U13" s="147" t="s">
        <v>158</v>
      </c>
      <c r="V13" s="152" t="s">
        <v>158</v>
      </c>
      <c r="W13" s="153" t="s">
        <v>158</v>
      </c>
      <c r="Y13" s="167" t="s">
        <v>167</v>
      </c>
      <c r="Z13" s="168" t="s">
        <v>165</v>
      </c>
      <c r="AA13" s="144" t="s">
        <v>166</v>
      </c>
      <c r="AC13" s="119" t="s">
        <v>329</v>
      </c>
      <c r="AE13" s="239" t="s">
        <v>472</v>
      </c>
      <c r="AF13" s="232"/>
      <c r="AG13" s="242"/>
    </row>
    <row r="14" spans="1:33" ht="51" x14ac:dyDescent="0.2">
      <c r="A14" s="337"/>
      <c r="B14" s="440"/>
      <c r="C14" s="130">
        <v>64</v>
      </c>
      <c r="D14" s="25"/>
      <c r="E14" s="291" t="s">
        <v>63</v>
      </c>
      <c r="F14" s="292">
        <v>3</v>
      </c>
      <c r="G14" s="336" t="s">
        <v>394</v>
      </c>
      <c r="H14" s="85"/>
      <c r="I14" s="102"/>
      <c r="J14" s="93"/>
      <c r="K14" s="93"/>
      <c r="L14" s="93"/>
      <c r="M14" s="93"/>
      <c r="N14" s="93"/>
      <c r="P14" s="223"/>
      <c r="Q14" s="216"/>
      <c r="S14" s="120" t="s">
        <v>173</v>
      </c>
      <c r="U14" s="154" t="s">
        <v>158</v>
      </c>
      <c r="V14" s="155" t="s">
        <v>158</v>
      </c>
      <c r="W14" s="156" t="s">
        <v>158</v>
      </c>
      <c r="Y14" s="171" t="s">
        <v>167</v>
      </c>
      <c r="Z14" s="172" t="s">
        <v>167</v>
      </c>
      <c r="AA14" s="145" t="s">
        <v>166</v>
      </c>
      <c r="AC14" s="120" t="s">
        <v>332</v>
      </c>
      <c r="AE14" s="248" t="s">
        <v>472</v>
      </c>
      <c r="AF14" s="233"/>
      <c r="AG14" s="243"/>
    </row>
    <row r="15" spans="1:33" ht="7.5" customHeight="1" x14ac:dyDescent="0.2">
      <c r="A15" s="337"/>
      <c r="B15" s="32"/>
      <c r="C15" s="127"/>
      <c r="E15" s="91"/>
      <c r="F15" s="91"/>
      <c r="G15" s="256"/>
      <c r="H15" s="86"/>
      <c r="I15" s="91"/>
      <c r="J15" s="91"/>
      <c r="K15" s="91"/>
      <c r="L15" s="91"/>
      <c r="M15" s="91"/>
      <c r="N15" s="91"/>
      <c r="Q15" s="22"/>
      <c r="S15" s="22"/>
      <c r="Y15" s="173"/>
      <c r="Z15" s="173"/>
      <c r="AC15" s="22"/>
    </row>
    <row r="16" spans="1:33" ht="7.5" customHeight="1" x14ac:dyDescent="0.2">
      <c r="A16" s="337"/>
      <c r="B16" s="32"/>
      <c r="C16" s="127"/>
      <c r="E16" s="91"/>
      <c r="F16" s="91"/>
      <c r="G16" s="256"/>
      <c r="H16" s="86"/>
      <c r="I16" s="91"/>
      <c r="J16" s="91"/>
      <c r="K16" s="91"/>
      <c r="L16" s="91"/>
      <c r="M16" s="91"/>
      <c r="N16" s="91"/>
      <c r="Q16" s="22"/>
      <c r="S16" s="22"/>
      <c r="Y16" s="173"/>
      <c r="Z16" s="173"/>
      <c r="AC16" s="22"/>
    </row>
    <row r="17" spans="1:33" ht="27" customHeight="1" x14ac:dyDescent="0.2">
      <c r="A17" s="337"/>
      <c r="B17" s="338" t="s">
        <v>463</v>
      </c>
      <c r="C17" s="339"/>
      <c r="D17" s="340"/>
      <c r="E17" s="341"/>
      <c r="F17" s="341"/>
      <c r="G17" s="342"/>
      <c r="H17" s="343"/>
      <c r="I17" s="341"/>
      <c r="J17" s="341"/>
      <c r="K17" s="341"/>
      <c r="L17" s="341"/>
      <c r="M17" s="341"/>
      <c r="N17" s="341"/>
      <c r="O17" s="337"/>
      <c r="P17" s="343"/>
      <c r="Q17" s="344"/>
      <c r="R17" s="337"/>
      <c r="S17" s="344"/>
      <c r="T17" s="337"/>
      <c r="U17" s="345"/>
      <c r="V17" s="345"/>
      <c r="W17" s="345"/>
      <c r="X17" s="337"/>
      <c r="Y17" s="346"/>
      <c r="Z17" s="346"/>
      <c r="AA17" s="343"/>
      <c r="AB17" s="337"/>
      <c r="AC17" s="344"/>
      <c r="AD17" s="337"/>
      <c r="AE17" s="347"/>
      <c r="AF17" s="343"/>
      <c r="AG17" s="348"/>
    </row>
    <row r="18" spans="1:33" ht="72" x14ac:dyDescent="0.2">
      <c r="A18" s="337"/>
      <c r="B18" s="439" t="s">
        <v>64</v>
      </c>
      <c r="C18" s="128">
        <v>65</v>
      </c>
      <c r="D18" s="141"/>
      <c r="E18" s="278" t="s">
        <v>127</v>
      </c>
      <c r="F18" s="279">
        <v>1</v>
      </c>
      <c r="G18" s="280" t="s">
        <v>452</v>
      </c>
      <c r="H18" s="85"/>
      <c r="I18" s="98"/>
      <c r="J18" s="92"/>
      <c r="K18" s="92"/>
      <c r="L18" s="92"/>
      <c r="M18" s="92"/>
      <c r="N18" s="92"/>
      <c r="P18" s="221" t="s">
        <v>322</v>
      </c>
      <c r="Q18" s="213" t="s">
        <v>323</v>
      </c>
      <c r="S18" s="116" t="s">
        <v>173</v>
      </c>
      <c r="U18" s="149" t="s">
        <v>158</v>
      </c>
      <c r="V18" s="150" t="s">
        <v>158</v>
      </c>
      <c r="W18" s="151" t="s">
        <v>158</v>
      </c>
      <c r="Y18" s="169" t="s">
        <v>165</v>
      </c>
      <c r="Z18" s="170" t="s">
        <v>165</v>
      </c>
      <c r="AA18" s="143" t="s">
        <v>166</v>
      </c>
      <c r="AC18" s="116" t="s">
        <v>333</v>
      </c>
      <c r="AE18" s="230" t="s">
        <v>472</v>
      </c>
      <c r="AF18" s="231"/>
      <c r="AG18" s="237"/>
    </row>
    <row r="19" spans="1:33" ht="51" x14ac:dyDescent="0.2">
      <c r="A19" s="337"/>
      <c r="B19" s="437"/>
      <c r="C19" s="129">
        <v>66</v>
      </c>
      <c r="D19" s="25"/>
      <c r="E19" s="284" t="s">
        <v>397</v>
      </c>
      <c r="F19" s="285">
        <v>2</v>
      </c>
      <c r="G19" s="301" t="s">
        <v>452</v>
      </c>
      <c r="H19" s="85"/>
      <c r="I19" s="100"/>
      <c r="J19" s="94"/>
      <c r="K19" s="94"/>
      <c r="L19" s="94"/>
      <c r="M19" s="94"/>
      <c r="N19" s="94"/>
      <c r="P19" s="222"/>
      <c r="Q19" s="214"/>
      <c r="S19" s="119" t="s">
        <v>173</v>
      </c>
      <c r="U19" s="147" t="s">
        <v>161</v>
      </c>
      <c r="V19" s="152" t="s">
        <v>158</v>
      </c>
      <c r="W19" s="153"/>
      <c r="Y19" s="167" t="s">
        <v>165</v>
      </c>
      <c r="Z19" s="168" t="s">
        <v>165</v>
      </c>
      <c r="AA19" s="144" t="s">
        <v>166</v>
      </c>
      <c r="AC19" s="119" t="s">
        <v>405</v>
      </c>
      <c r="AE19" s="239" t="s">
        <v>472</v>
      </c>
      <c r="AF19" s="232"/>
      <c r="AG19" s="242"/>
    </row>
    <row r="20" spans="1:33" ht="72" x14ac:dyDescent="0.2">
      <c r="A20" s="337"/>
      <c r="B20" s="440"/>
      <c r="C20" s="130">
        <v>67</v>
      </c>
      <c r="D20" s="141"/>
      <c r="E20" s="294" t="s">
        <v>377</v>
      </c>
      <c r="F20" s="295">
        <v>2</v>
      </c>
      <c r="G20" s="399" t="s">
        <v>488</v>
      </c>
      <c r="H20" s="85"/>
      <c r="I20" s="102"/>
      <c r="J20" s="93"/>
      <c r="K20" s="93"/>
      <c r="L20" s="93"/>
      <c r="M20" s="93"/>
      <c r="N20" s="93"/>
      <c r="P20" s="228" t="s">
        <v>325</v>
      </c>
      <c r="Q20" s="216" t="s">
        <v>324</v>
      </c>
      <c r="S20" s="31" t="s">
        <v>368</v>
      </c>
      <c r="U20" s="154" t="s">
        <v>158</v>
      </c>
      <c r="V20" s="155" t="s">
        <v>158</v>
      </c>
      <c r="W20" s="156" t="s">
        <v>161</v>
      </c>
      <c r="Y20" s="171" t="s">
        <v>165</v>
      </c>
      <c r="Z20" s="172" t="s">
        <v>165</v>
      </c>
      <c r="AA20" s="145" t="s">
        <v>166</v>
      </c>
      <c r="AC20" s="31" t="s">
        <v>332</v>
      </c>
      <c r="AE20" s="388" t="s">
        <v>471</v>
      </c>
      <c r="AF20" s="396" t="s">
        <v>477</v>
      </c>
      <c r="AG20" s="397">
        <v>50000</v>
      </c>
    </row>
    <row r="21" spans="1:33" ht="7.5" customHeight="1" x14ac:dyDescent="0.2">
      <c r="A21" s="337"/>
      <c r="B21" s="32"/>
      <c r="C21" s="127"/>
      <c r="E21" s="91"/>
      <c r="F21" s="91"/>
      <c r="G21" s="256"/>
      <c r="H21" s="86"/>
      <c r="I21" s="91"/>
      <c r="J21" s="91"/>
      <c r="K21" s="91"/>
      <c r="L21" s="91"/>
      <c r="M21" s="91"/>
      <c r="N21" s="91"/>
      <c r="Q21" s="22"/>
      <c r="S21" s="22"/>
      <c r="Y21" s="173"/>
      <c r="Z21" s="173"/>
      <c r="AC21" s="22"/>
    </row>
    <row r="22" spans="1:33" ht="7.5" customHeight="1" x14ac:dyDescent="0.2">
      <c r="A22" s="337"/>
      <c r="B22" s="32"/>
      <c r="C22" s="127"/>
      <c r="E22" s="91"/>
      <c r="F22" s="91"/>
      <c r="G22" s="256"/>
      <c r="H22" s="86"/>
      <c r="I22" s="91"/>
      <c r="J22" s="91"/>
      <c r="K22" s="91"/>
      <c r="L22" s="91"/>
      <c r="M22" s="91"/>
      <c r="N22" s="91"/>
      <c r="Q22" s="22"/>
      <c r="S22" s="22"/>
      <c r="Y22" s="173"/>
      <c r="Z22" s="173"/>
      <c r="AC22" s="22"/>
    </row>
    <row r="23" spans="1:33" ht="27" customHeight="1" x14ac:dyDescent="0.2">
      <c r="A23" s="337"/>
      <c r="B23" s="338" t="s">
        <v>463</v>
      </c>
      <c r="C23" s="339"/>
      <c r="D23" s="340"/>
      <c r="E23" s="341"/>
      <c r="F23" s="341"/>
      <c r="G23" s="342"/>
      <c r="H23" s="343"/>
      <c r="I23" s="341"/>
      <c r="J23" s="341"/>
      <c r="K23" s="341"/>
      <c r="L23" s="341"/>
      <c r="M23" s="341"/>
      <c r="N23" s="341"/>
      <c r="O23" s="337"/>
      <c r="P23" s="343"/>
      <c r="Q23" s="344"/>
      <c r="R23" s="337"/>
      <c r="S23" s="344"/>
      <c r="T23" s="337"/>
      <c r="U23" s="345"/>
      <c r="V23" s="345"/>
      <c r="W23" s="345"/>
      <c r="X23" s="337"/>
      <c r="Y23" s="346"/>
      <c r="Z23" s="346"/>
      <c r="AA23" s="343"/>
      <c r="AB23" s="337"/>
      <c r="AC23" s="344"/>
      <c r="AD23" s="337"/>
      <c r="AE23" s="347"/>
      <c r="AF23" s="343"/>
      <c r="AG23" s="348"/>
    </row>
    <row r="24" spans="1:33" ht="84" x14ac:dyDescent="0.2">
      <c r="A24" s="337"/>
      <c r="B24" s="439" t="s">
        <v>251</v>
      </c>
      <c r="C24" s="128">
        <v>1</v>
      </c>
      <c r="D24" s="25"/>
      <c r="E24" s="261" t="s">
        <v>398</v>
      </c>
      <c r="F24" s="262">
        <v>1</v>
      </c>
      <c r="G24" s="280"/>
      <c r="H24" s="85"/>
      <c r="I24" s="92"/>
      <c r="J24" s="98"/>
      <c r="K24" s="92"/>
      <c r="L24" s="92"/>
      <c r="M24" s="92"/>
      <c r="N24" s="92"/>
      <c r="P24" s="221" t="s">
        <v>286</v>
      </c>
      <c r="Q24" s="210" t="s">
        <v>287</v>
      </c>
      <c r="S24" s="24" t="s">
        <v>400</v>
      </c>
      <c r="U24" s="149" t="s">
        <v>158</v>
      </c>
      <c r="V24" s="150"/>
      <c r="W24" s="151"/>
      <c r="Y24" s="169" t="s">
        <v>165</v>
      </c>
      <c r="Z24" s="170" t="s">
        <v>165</v>
      </c>
      <c r="AA24" s="143" t="s">
        <v>166</v>
      </c>
      <c r="AC24" s="24" t="s">
        <v>334</v>
      </c>
      <c r="AE24" s="230" t="s">
        <v>335</v>
      </c>
      <c r="AF24" s="238" t="s">
        <v>337</v>
      </c>
      <c r="AG24" s="237">
        <f>330*4*12*6</f>
        <v>95040</v>
      </c>
    </row>
    <row r="25" spans="1:33" ht="51" x14ac:dyDescent="0.2">
      <c r="A25" s="337"/>
      <c r="B25" s="437"/>
      <c r="C25" s="129">
        <v>2</v>
      </c>
      <c r="D25" s="25"/>
      <c r="E25" s="264" t="s">
        <v>399</v>
      </c>
      <c r="F25" s="265">
        <v>1</v>
      </c>
      <c r="G25" s="301"/>
      <c r="H25" s="85"/>
      <c r="I25" s="94"/>
      <c r="J25" s="100"/>
      <c r="K25" s="94"/>
      <c r="L25" s="94"/>
      <c r="M25" s="94"/>
      <c r="N25" s="94"/>
      <c r="P25" s="222" t="s">
        <v>306</v>
      </c>
      <c r="Q25" s="211" t="s">
        <v>307</v>
      </c>
      <c r="S25" s="207" t="s">
        <v>173</v>
      </c>
      <c r="U25" s="147" t="s">
        <v>158</v>
      </c>
      <c r="V25" s="152"/>
      <c r="W25" s="153"/>
      <c r="Y25" s="167" t="s">
        <v>167</v>
      </c>
      <c r="Z25" s="168" t="s">
        <v>108</v>
      </c>
      <c r="AA25" s="144" t="s">
        <v>168</v>
      </c>
      <c r="AC25" s="386" t="s">
        <v>333</v>
      </c>
      <c r="AE25" s="239" t="s">
        <v>346</v>
      </c>
      <c r="AF25" s="240" t="s">
        <v>339</v>
      </c>
      <c r="AG25" s="242">
        <f>10000*3</f>
        <v>30000</v>
      </c>
    </row>
    <row r="26" spans="1:33" ht="67.5" x14ac:dyDescent="0.2">
      <c r="A26" s="337"/>
      <c r="B26" s="437"/>
      <c r="C26" s="129">
        <v>3</v>
      </c>
      <c r="D26" s="25"/>
      <c r="E26" s="264" t="s">
        <v>130</v>
      </c>
      <c r="F26" s="265">
        <v>1</v>
      </c>
      <c r="G26" s="329" t="s">
        <v>474</v>
      </c>
      <c r="H26" s="85"/>
      <c r="I26" s="100"/>
      <c r="J26" s="100"/>
      <c r="K26" s="94"/>
      <c r="L26" s="94"/>
      <c r="M26" s="94"/>
      <c r="N26" s="94"/>
      <c r="P26" s="222"/>
      <c r="Q26" s="211"/>
      <c r="S26" s="207" t="s">
        <v>173</v>
      </c>
      <c r="U26" s="147" t="s">
        <v>158</v>
      </c>
      <c r="V26" s="152"/>
      <c r="W26" s="153"/>
      <c r="Y26" s="167" t="s">
        <v>167</v>
      </c>
      <c r="Z26" s="168" t="s">
        <v>108</v>
      </c>
      <c r="AA26" s="144" t="s">
        <v>168</v>
      </c>
      <c r="AC26" s="386" t="s">
        <v>333</v>
      </c>
      <c r="AE26" s="239" t="s">
        <v>345</v>
      </c>
      <c r="AF26" s="240" t="s">
        <v>340</v>
      </c>
      <c r="AG26" s="242">
        <f>10000*1</f>
        <v>10000</v>
      </c>
    </row>
    <row r="27" spans="1:33" ht="51" x14ac:dyDescent="0.2">
      <c r="A27" s="337"/>
      <c r="B27" s="437"/>
      <c r="C27" s="129">
        <v>4</v>
      </c>
      <c r="D27" s="25"/>
      <c r="E27" s="267" t="s">
        <v>140</v>
      </c>
      <c r="F27" s="268">
        <v>2</v>
      </c>
      <c r="G27" s="266"/>
      <c r="H27" s="85"/>
      <c r="I27" s="94"/>
      <c r="J27" s="100"/>
      <c r="K27" s="94"/>
      <c r="L27" s="94"/>
      <c r="M27" s="94"/>
      <c r="N27" s="94"/>
      <c r="P27" s="222" t="s">
        <v>304</v>
      </c>
      <c r="Q27" s="211" t="s">
        <v>305</v>
      </c>
      <c r="S27" s="207" t="s">
        <v>173</v>
      </c>
      <c r="U27" s="147" t="s">
        <v>158</v>
      </c>
      <c r="V27" s="152"/>
      <c r="W27" s="153"/>
      <c r="Y27" s="167" t="s">
        <v>167</v>
      </c>
      <c r="Z27" s="168" t="s">
        <v>167</v>
      </c>
      <c r="AA27" s="144" t="s">
        <v>166</v>
      </c>
      <c r="AC27" s="386" t="s">
        <v>334</v>
      </c>
      <c r="AE27" s="239" t="s">
        <v>342</v>
      </c>
      <c r="AF27" s="240" t="s">
        <v>343</v>
      </c>
      <c r="AG27" s="242">
        <f>10*600*2</f>
        <v>12000</v>
      </c>
    </row>
    <row r="28" spans="1:33" ht="60" x14ac:dyDescent="0.2">
      <c r="A28" s="337"/>
      <c r="B28" s="440"/>
      <c r="C28" s="130">
        <v>5</v>
      </c>
      <c r="D28" s="25"/>
      <c r="E28" s="269" t="s">
        <v>116</v>
      </c>
      <c r="F28" s="270">
        <v>3</v>
      </c>
      <c r="G28" s="330" t="s">
        <v>461</v>
      </c>
      <c r="H28" s="85"/>
      <c r="I28" s="93"/>
      <c r="J28" s="102"/>
      <c r="K28" s="93"/>
      <c r="L28" s="93"/>
      <c r="M28" s="93"/>
      <c r="N28" s="93"/>
      <c r="P28" s="227" t="s">
        <v>310</v>
      </c>
      <c r="Q28" s="212" t="s">
        <v>311</v>
      </c>
      <c r="S28" s="31" t="s">
        <v>173</v>
      </c>
      <c r="U28" s="154" t="s">
        <v>158</v>
      </c>
      <c r="V28" s="155"/>
      <c r="W28" s="156"/>
      <c r="Y28" s="171" t="s">
        <v>108</v>
      </c>
      <c r="Z28" s="172" t="s">
        <v>165</v>
      </c>
      <c r="AA28" s="145" t="s">
        <v>169</v>
      </c>
      <c r="AC28" s="31" t="s">
        <v>334</v>
      </c>
      <c r="AE28" s="255" t="s">
        <v>344</v>
      </c>
      <c r="AF28" s="233"/>
      <c r="AG28" s="243"/>
    </row>
    <row r="29" spans="1:33" ht="7.5" customHeight="1" x14ac:dyDescent="0.2">
      <c r="B29" s="32"/>
      <c r="C29" s="127"/>
      <c r="E29" s="110"/>
      <c r="F29" s="110"/>
      <c r="G29" s="256"/>
      <c r="H29" s="86"/>
      <c r="I29" s="91"/>
      <c r="J29" s="91"/>
      <c r="K29" s="91"/>
      <c r="L29" s="91"/>
      <c r="M29" s="91"/>
      <c r="N29" s="91"/>
      <c r="Q29" s="22"/>
      <c r="S29" s="22"/>
      <c r="Y29" s="173"/>
      <c r="Z29" s="173"/>
      <c r="AC29" s="22"/>
    </row>
    <row r="30" spans="1:33" ht="7.5" customHeight="1" x14ac:dyDescent="0.2">
      <c r="B30" s="32"/>
      <c r="C30" s="127"/>
      <c r="E30" s="110"/>
      <c r="F30" s="110"/>
      <c r="G30" s="256"/>
      <c r="H30" s="86"/>
      <c r="I30" s="91"/>
      <c r="J30" s="91"/>
      <c r="K30" s="91"/>
      <c r="L30" s="91"/>
      <c r="M30" s="91"/>
      <c r="N30" s="91"/>
      <c r="Q30" s="22"/>
      <c r="S30" s="22"/>
      <c r="Y30" s="173"/>
      <c r="Z30" s="173"/>
      <c r="AC30" s="22"/>
    </row>
    <row r="31" spans="1:33" ht="30" customHeight="1" x14ac:dyDescent="0.2">
      <c r="A31" s="350"/>
      <c r="B31" s="351" t="s">
        <v>464</v>
      </c>
      <c r="C31" s="352"/>
      <c r="D31" s="353"/>
      <c r="E31" s="354"/>
      <c r="F31" s="354"/>
      <c r="G31" s="354"/>
      <c r="H31" s="355"/>
      <c r="I31" s="356"/>
      <c r="J31" s="356"/>
      <c r="K31" s="356"/>
      <c r="L31" s="356"/>
      <c r="M31" s="356"/>
      <c r="N31" s="356"/>
      <c r="O31" s="350"/>
      <c r="P31" s="355"/>
      <c r="Q31" s="357"/>
      <c r="R31" s="350"/>
      <c r="S31" s="357"/>
      <c r="T31" s="350"/>
      <c r="U31" s="358"/>
      <c r="V31" s="358"/>
      <c r="W31" s="358"/>
      <c r="X31" s="350"/>
      <c r="Y31" s="359"/>
      <c r="Z31" s="359"/>
      <c r="AA31" s="355"/>
      <c r="AB31" s="350"/>
      <c r="AC31" s="357"/>
      <c r="AD31" s="350"/>
      <c r="AE31" s="360"/>
      <c r="AF31" s="355"/>
      <c r="AG31" s="361"/>
    </row>
    <row r="32" spans="1:33" ht="60" x14ac:dyDescent="0.2">
      <c r="A32" s="350"/>
      <c r="B32" s="439" t="s">
        <v>115</v>
      </c>
      <c r="C32" s="128">
        <v>42</v>
      </c>
      <c r="D32" s="25"/>
      <c r="E32" s="278" t="s">
        <v>57</v>
      </c>
      <c r="F32" s="279">
        <v>1</v>
      </c>
      <c r="G32" s="280"/>
      <c r="H32" s="85"/>
      <c r="I32" s="98"/>
      <c r="J32" s="107"/>
      <c r="K32" s="107"/>
      <c r="L32" s="107"/>
      <c r="M32" s="98"/>
      <c r="N32" s="107"/>
      <c r="P32" s="221" t="s">
        <v>318</v>
      </c>
      <c r="Q32" s="213" t="s">
        <v>319</v>
      </c>
      <c r="S32" s="116" t="s">
        <v>173</v>
      </c>
      <c r="U32" s="149"/>
      <c r="V32" s="150"/>
      <c r="W32" s="151" t="s">
        <v>158</v>
      </c>
      <c r="Y32" s="169" t="s">
        <v>165</v>
      </c>
      <c r="Z32" s="170" t="s">
        <v>165</v>
      </c>
      <c r="AA32" s="143" t="s">
        <v>166</v>
      </c>
      <c r="AC32" s="116" t="s">
        <v>332</v>
      </c>
      <c r="AE32" s="230" t="s">
        <v>472</v>
      </c>
      <c r="AF32" s="231"/>
      <c r="AG32" s="237"/>
    </row>
    <row r="33" spans="1:33" ht="51" x14ac:dyDescent="0.2">
      <c r="A33" s="350"/>
      <c r="B33" s="437"/>
      <c r="C33" s="131"/>
      <c r="D33" s="25"/>
      <c r="E33" s="320" t="s">
        <v>481</v>
      </c>
      <c r="F33" s="319"/>
      <c r="G33" s="321" t="s">
        <v>455</v>
      </c>
      <c r="H33" s="85"/>
      <c r="I33" s="101"/>
      <c r="J33" s="109"/>
      <c r="K33" s="109"/>
      <c r="L33" s="109"/>
      <c r="M33" s="101"/>
      <c r="N33" s="109"/>
      <c r="P33" s="308" t="s">
        <v>320</v>
      </c>
      <c r="Q33" s="309" t="s">
        <v>321</v>
      </c>
      <c r="S33" s="117" t="s">
        <v>173</v>
      </c>
      <c r="U33" s="310"/>
      <c r="V33" s="311"/>
      <c r="W33" s="312" t="s">
        <v>158</v>
      </c>
      <c r="Y33" s="313" t="s">
        <v>165</v>
      </c>
      <c r="Z33" s="314" t="s">
        <v>165</v>
      </c>
      <c r="AA33" s="315" t="s">
        <v>166</v>
      </c>
      <c r="AC33" s="117" t="s">
        <v>332</v>
      </c>
      <c r="AE33" s="316" t="s">
        <v>472</v>
      </c>
      <c r="AF33" s="317"/>
      <c r="AG33" s="318"/>
    </row>
    <row r="34" spans="1:33" ht="84" x14ac:dyDescent="0.2">
      <c r="A34" s="350"/>
      <c r="B34" s="440"/>
      <c r="C34" s="130">
        <v>43</v>
      </c>
      <c r="D34" s="25"/>
      <c r="E34" s="291" t="s">
        <v>135</v>
      </c>
      <c r="F34" s="292">
        <v>3</v>
      </c>
      <c r="G34" s="293"/>
      <c r="H34" s="85"/>
      <c r="I34" s="108"/>
      <c r="J34" s="102"/>
      <c r="K34" s="108"/>
      <c r="L34" s="102"/>
      <c r="M34" s="102"/>
      <c r="N34" s="108"/>
      <c r="P34" s="223" t="s">
        <v>320</v>
      </c>
      <c r="Q34" s="216" t="s">
        <v>321</v>
      </c>
      <c r="S34" s="307" t="s">
        <v>406</v>
      </c>
      <c r="U34" s="154" t="s">
        <v>158</v>
      </c>
      <c r="V34" s="155" t="s">
        <v>158</v>
      </c>
      <c r="W34" s="156" t="s">
        <v>163</v>
      </c>
      <c r="Y34" s="171" t="s">
        <v>167</v>
      </c>
      <c r="Z34" s="172" t="s">
        <v>108</v>
      </c>
      <c r="AA34" s="145" t="s">
        <v>166</v>
      </c>
      <c r="AC34" s="120" t="s">
        <v>401</v>
      </c>
      <c r="AE34" s="248" t="s">
        <v>356</v>
      </c>
      <c r="AF34" s="254"/>
      <c r="AG34" s="243">
        <v>50000</v>
      </c>
    </row>
    <row r="35" spans="1:33" ht="6" customHeight="1" x14ac:dyDescent="0.2">
      <c r="A35" s="350"/>
      <c r="B35" s="32"/>
      <c r="C35" s="127"/>
      <c r="E35" s="110"/>
      <c r="F35" s="110"/>
      <c r="G35" s="256"/>
      <c r="H35" s="86"/>
      <c r="I35" s="91"/>
      <c r="J35" s="91"/>
      <c r="K35" s="91"/>
      <c r="L35" s="91"/>
      <c r="M35" s="91"/>
      <c r="N35" s="91"/>
      <c r="Q35" s="22"/>
      <c r="S35" s="22"/>
      <c r="Y35" s="173"/>
      <c r="Z35" s="173"/>
      <c r="AC35" s="22"/>
    </row>
    <row r="36" spans="1:33" ht="7.5" customHeight="1" x14ac:dyDescent="0.2">
      <c r="A36" s="350"/>
      <c r="B36" s="32"/>
      <c r="C36" s="127"/>
      <c r="E36" s="110"/>
      <c r="F36" s="110"/>
      <c r="G36" s="256"/>
      <c r="H36" s="86"/>
      <c r="I36" s="91"/>
      <c r="J36" s="91"/>
      <c r="K36" s="91"/>
      <c r="L36" s="91"/>
      <c r="M36" s="91"/>
      <c r="N36" s="91"/>
      <c r="Q36" s="22"/>
      <c r="S36" s="22"/>
      <c r="Y36" s="173"/>
      <c r="Z36" s="173"/>
      <c r="AC36" s="22"/>
    </row>
    <row r="37" spans="1:33" ht="27" customHeight="1" x14ac:dyDescent="0.2">
      <c r="A37" s="350"/>
      <c r="B37" s="351" t="s">
        <v>464</v>
      </c>
      <c r="C37" s="352"/>
      <c r="D37" s="353"/>
      <c r="E37" s="354"/>
      <c r="F37" s="354"/>
      <c r="G37" s="354"/>
      <c r="H37" s="355"/>
      <c r="I37" s="356"/>
      <c r="J37" s="356"/>
      <c r="K37" s="356"/>
      <c r="L37" s="356"/>
      <c r="M37" s="356"/>
      <c r="N37" s="356"/>
      <c r="O37" s="350"/>
      <c r="P37" s="355"/>
      <c r="Q37" s="357"/>
      <c r="R37" s="350"/>
      <c r="S37" s="357"/>
      <c r="T37" s="350"/>
      <c r="U37" s="358"/>
      <c r="V37" s="358"/>
      <c r="W37" s="358"/>
      <c r="X37" s="350"/>
      <c r="Y37" s="359"/>
      <c r="Z37" s="359"/>
      <c r="AA37" s="355"/>
      <c r="AB37" s="350"/>
      <c r="AC37" s="357"/>
      <c r="AD37" s="350"/>
      <c r="AE37" s="360"/>
      <c r="AF37" s="355"/>
      <c r="AG37" s="361"/>
    </row>
    <row r="38" spans="1:33" ht="38.25" x14ac:dyDescent="0.2">
      <c r="A38" s="350"/>
      <c r="B38" s="452" t="s">
        <v>29</v>
      </c>
      <c r="C38" s="128">
        <v>33</v>
      </c>
      <c r="D38" s="140"/>
      <c r="E38" s="278" t="s">
        <v>234</v>
      </c>
      <c r="F38" s="279">
        <v>1</v>
      </c>
      <c r="G38" s="335" t="s">
        <v>407</v>
      </c>
      <c r="H38" s="105"/>
      <c r="I38" s="107"/>
      <c r="J38" s="107"/>
      <c r="K38" s="107"/>
      <c r="L38" s="107"/>
      <c r="M38" s="98"/>
      <c r="N38" s="107"/>
      <c r="P38" s="221"/>
      <c r="Q38" s="213"/>
      <c r="S38" s="116" t="s">
        <v>173</v>
      </c>
      <c r="U38" s="149"/>
      <c r="V38" s="150"/>
      <c r="W38" s="151" t="s">
        <v>158</v>
      </c>
      <c r="Y38" s="169" t="s">
        <v>167</v>
      </c>
      <c r="Z38" s="170" t="s">
        <v>165</v>
      </c>
      <c r="AA38" s="143" t="s">
        <v>166</v>
      </c>
      <c r="AC38" s="116" t="s">
        <v>401</v>
      </c>
      <c r="AE38" s="230" t="s">
        <v>384</v>
      </c>
      <c r="AF38" s="238" t="s">
        <v>385</v>
      </c>
      <c r="AG38" s="237">
        <f>192*2500</f>
        <v>480000</v>
      </c>
    </row>
    <row r="39" spans="1:33" ht="60" x14ac:dyDescent="0.2">
      <c r="A39" s="350"/>
      <c r="B39" s="453"/>
      <c r="C39" s="129">
        <v>34</v>
      </c>
      <c r="D39" s="104"/>
      <c r="E39" s="281" t="s">
        <v>117</v>
      </c>
      <c r="F39" s="282">
        <v>1</v>
      </c>
      <c r="G39" s="322" t="s">
        <v>462</v>
      </c>
      <c r="H39" s="105"/>
      <c r="I39" s="115"/>
      <c r="J39" s="100"/>
      <c r="K39" s="115"/>
      <c r="L39" s="100"/>
      <c r="M39" s="100"/>
      <c r="N39" s="115"/>
      <c r="P39" s="222" t="s">
        <v>277</v>
      </c>
      <c r="Q39" s="214" t="s">
        <v>278</v>
      </c>
      <c r="S39" s="119" t="s">
        <v>173</v>
      </c>
      <c r="U39" s="147"/>
      <c r="V39" s="152"/>
      <c r="W39" s="153" t="s">
        <v>158</v>
      </c>
      <c r="Y39" s="167" t="s">
        <v>167</v>
      </c>
      <c r="Z39" s="168" t="s">
        <v>165</v>
      </c>
      <c r="AA39" s="144" t="s">
        <v>166</v>
      </c>
      <c r="AC39" s="125" t="s">
        <v>404</v>
      </c>
      <c r="AE39" s="239" t="s">
        <v>473</v>
      </c>
      <c r="AF39" s="232"/>
      <c r="AG39" s="242"/>
    </row>
    <row r="40" spans="1:33" ht="51" x14ac:dyDescent="0.2">
      <c r="A40" s="350"/>
      <c r="B40" s="453"/>
      <c r="C40" s="129">
        <v>35</v>
      </c>
      <c r="D40" s="140"/>
      <c r="E40" s="281" t="s">
        <v>410</v>
      </c>
      <c r="F40" s="282">
        <v>1</v>
      </c>
      <c r="G40" s="283"/>
      <c r="H40" s="105"/>
      <c r="I40" s="100"/>
      <c r="J40" s="115"/>
      <c r="K40" s="115"/>
      <c r="L40" s="115"/>
      <c r="M40" s="100"/>
      <c r="N40" s="115"/>
      <c r="P40" s="222" t="s">
        <v>255</v>
      </c>
      <c r="Q40" s="219" t="s">
        <v>326</v>
      </c>
      <c r="S40" s="125" t="s">
        <v>173</v>
      </c>
      <c r="U40" s="147"/>
      <c r="V40" s="152"/>
      <c r="W40" s="153" t="s">
        <v>158</v>
      </c>
      <c r="Y40" s="167" t="s">
        <v>165</v>
      </c>
      <c r="Z40" s="168" t="s">
        <v>165</v>
      </c>
      <c r="AA40" s="144" t="s">
        <v>166</v>
      </c>
      <c r="AC40" s="125" t="s">
        <v>332</v>
      </c>
      <c r="AE40" s="387" t="s">
        <v>471</v>
      </c>
      <c r="AF40" s="232"/>
      <c r="AG40" s="242"/>
    </row>
    <row r="41" spans="1:33" ht="144" x14ac:dyDescent="0.2">
      <c r="A41" s="350"/>
      <c r="B41" s="453"/>
      <c r="C41" s="129">
        <v>36</v>
      </c>
      <c r="D41" s="25"/>
      <c r="E41" s="281" t="s">
        <v>409</v>
      </c>
      <c r="F41" s="282">
        <v>1</v>
      </c>
      <c r="G41" s="283"/>
      <c r="H41" s="85"/>
      <c r="I41" s="94"/>
      <c r="J41" s="100"/>
      <c r="K41" s="94"/>
      <c r="L41" s="100"/>
      <c r="M41" s="100"/>
      <c r="N41" s="94"/>
      <c r="P41" s="222" t="s">
        <v>276</v>
      </c>
      <c r="Q41" s="214" t="s">
        <v>408</v>
      </c>
      <c r="S41" s="119" t="s">
        <v>380</v>
      </c>
      <c r="U41" s="147"/>
      <c r="V41" s="152"/>
      <c r="W41" s="153" t="s">
        <v>158</v>
      </c>
      <c r="Y41" s="167" t="s">
        <v>167</v>
      </c>
      <c r="Z41" s="168" t="s">
        <v>167</v>
      </c>
      <c r="AA41" s="144" t="s">
        <v>166</v>
      </c>
      <c r="AC41" s="125" t="s">
        <v>413</v>
      </c>
      <c r="AE41" s="239" t="s">
        <v>355</v>
      </c>
      <c r="AF41" s="240" t="s">
        <v>354</v>
      </c>
      <c r="AG41" s="242">
        <f>250*246</f>
        <v>61500</v>
      </c>
    </row>
    <row r="42" spans="1:33" ht="51" x14ac:dyDescent="0.2">
      <c r="A42" s="350"/>
      <c r="B42" s="453"/>
      <c r="C42" s="129">
        <v>37</v>
      </c>
      <c r="D42" s="104"/>
      <c r="E42" s="284" t="s">
        <v>144</v>
      </c>
      <c r="F42" s="285">
        <v>2</v>
      </c>
      <c r="G42" s="283"/>
      <c r="H42" s="105"/>
      <c r="I42" s="115"/>
      <c r="J42" s="100"/>
      <c r="K42" s="115"/>
      <c r="L42" s="100"/>
      <c r="M42" s="100"/>
      <c r="N42" s="115"/>
      <c r="P42" s="222" t="s">
        <v>267</v>
      </c>
      <c r="Q42" s="214" t="s">
        <v>268</v>
      </c>
      <c r="S42" s="119" t="s">
        <v>173</v>
      </c>
      <c r="U42" s="147" t="s">
        <v>158</v>
      </c>
      <c r="V42" s="152" t="s">
        <v>158</v>
      </c>
      <c r="W42" s="153" t="s">
        <v>161</v>
      </c>
      <c r="Y42" s="167" t="s">
        <v>167</v>
      </c>
      <c r="Z42" s="168" t="s">
        <v>165</v>
      </c>
      <c r="AA42" s="144" t="s">
        <v>166</v>
      </c>
      <c r="AC42" s="333" t="s">
        <v>446</v>
      </c>
      <c r="AE42" s="239" t="s">
        <v>352</v>
      </c>
      <c r="AF42" s="240" t="s">
        <v>353</v>
      </c>
      <c r="AG42" s="242">
        <f>750*5*6</f>
        <v>22500</v>
      </c>
    </row>
    <row r="43" spans="1:33" ht="96" x14ac:dyDescent="0.2">
      <c r="A43" s="350"/>
      <c r="B43" s="453"/>
      <c r="C43" s="129">
        <v>38</v>
      </c>
      <c r="D43" s="25"/>
      <c r="E43" s="284" t="s">
        <v>235</v>
      </c>
      <c r="F43" s="285">
        <v>2</v>
      </c>
      <c r="G43" s="283"/>
      <c r="H43" s="85"/>
      <c r="I43" s="94"/>
      <c r="J43" s="100"/>
      <c r="K43" s="94"/>
      <c r="L43" s="100"/>
      <c r="M43" s="100"/>
      <c r="N43" s="94"/>
      <c r="P43" s="226" t="s">
        <v>315</v>
      </c>
      <c r="Q43" s="214" t="s">
        <v>314</v>
      </c>
      <c r="S43" s="119" t="s">
        <v>173</v>
      </c>
      <c r="U43" s="147"/>
      <c r="V43" s="152"/>
      <c r="W43" s="153" t="s">
        <v>161</v>
      </c>
      <c r="Y43" s="167" t="s">
        <v>167</v>
      </c>
      <c r="Z43" s="168" t="s">
        <v>167</v>
      </c>
      <c r="AA43" s="144" t="s">
        <v>166</v>
      </c>
      <c r="AC43" s="119" t="s">
        <v>405</v>
      </c>
      <c r="AE43" s="387" t="s">
        <v>471</v>
      </c>
      <c r="AF43" s="232"/>
      <c r="AG43" s="242"/>
    </row>
    <row r="44" spans="1:33" ht="72" x14ac:dyDescent="0.2">
      <c r="A44" s="350"/>
      <c r="B44" s="453"/>
      <c r="C44" s="129">
        <v>39</v>
      </c>
      <c r="D44" s="25"/>
      <c r="E44" s="284" t="s">
        <v>478</v>
      </c>
      <c r="F44" s="285">
        <v>2</v>
      </c>
      <c r="G44" s="302" t="s">
        <v>447</v>
      </c>
      <c r="H44" s="85"/>
      <c r="I44" s="94"/>
      <c r="J44" s="100"/>
      <c r="K44" s="94"/>
      <c r="L44" s="100"/>
      <c r="M44" s="100"/>
      <c r="N44" s="94"/>
      <c r="P44" s="222"/>
      <c r="Q44" s="214"/>
      <c r="S44" s="119" t="s">
        <v>173</v>
      </c>
      <c r="U44" s="147"/>
      <c r="V44" s="152"/>
      <c r="W44" s="153" t="s">
        <v>161</v>
      </c>
      <c r="Y44" s="167" t="s">
        <v>167</v>
      </c>
      <c r="Z44" s="168" t="s">
        <v>167</v>
      </c>
      <c r="AA44" s="144" t="s">
        <v>166</v>
      </c>
      <c r="AC44" s="119" t="s">
        <v>448</v>
      </c>
      <c r="AE44" s="387" t="s">
        <v>471</v>
      </c>
      <c r="AF44" s="232"/>
      <c r="AG44" s="242"/>
    </row>
    <row r="45" spans="1:33" ht="76.5" x14ac:dyDescent="0.2">
      <c r="A45" s="350"/>
      <c r="B45" s="453"/>
      <c r="C45" s="135">
        <v>40</v>
      </c>
      <c r="D45" s="25"/>
      <c r="E45" s="286" t="s">
        <v>145</v>
      </c>
      <c r="F45" s="287">
        <v>3</v>
      </c>
      <c r="G45" s="467" t="s">
        <v>411</v>
      </c>
      <c r="H45" s="85"/>
      <c r="I45" s="95"/>
      <c r="J45" s="103"/>
      <c r="K45" s="95"/>
      <c r="L45" s="103"/>
      <c r="M45" s="103"/>
      <c r="N45" s="95"/>
      <c r="P45" s="222" t="s">
        <v>271</v>
      </c>
      <c r="Q45" s="214" t="s">
        <v>272</v>
      </c>
      <c r="S45" s="119" t="s">
        <v>173</v>
      </c>
      <c r="U45" s="157" t="s">
        <v>158</v>
      </c>
      <c r="V45" s="158" t="s">
        <v>158</v>
      </c>
      <c r="W45" s="159" t="s">
        <v>163</v>
      </c>
      <c r="Y45" s="174" t="s">
        <v>167</v>
      </c>
      <c r="Z45" s="175" t="s">
        <v>165</v>
      </c>
      <c r="AA45" s="144" t="s">
        <v>166</v>
      </c>
      <c r="AC45" s="469" t="s">
        <v>412</v>
      </c>
      <c r="AE45" s="249" t="s">
        <v>350</v>
      </c>
      <c r="AF45" s="253" t="s">
        <v>351</v>
      </c>
      <c r="AG45" s="244">
        <f>15*10*6</f>
        <v>900</v>
      </c>
    </row>
    <row r="46" spans="1:33" ht="72" x14ac:dyDescent="0.2">
      <c r="A46" s="350"/>
      <c r="B46" s="454"/>
      <c r="C46" s="130">
        <v>41</v>
      </c>
      <c r="D46" s="25"/>
      <c r="E46" s="286" t="s">
        <v>378</v>
      </c>
      <c r="F46" s="287">
        <v>3</v>
      </c>
      <c r="G46" s="468"/>
      <c r="H46" s="85"/>
      <c r="I46" s="102"/>
      <c r="J46" s="108"/>
      <c r="K46" s="108"/>
      <c r="L46" s="108"/>
      <c r="M46" s="102"/>
      <c r="N46" s="108"/>
      <c r="P46" s="223" t="s">
        <v>279</v>
      </c>
      <c r="Q46" s="216" t="s">
        <v>280</v>
      </c>
      <c r="S46" s="120" t="s">
        <v>379</v>
      </c>
      <c r="U46" s="154" t="s">
        <v>158</v>
      </c>
      <c r="V46" s="155" t="s">
        <v>158</v>
      </c>
      <c r="W46" s="156" t="s">
        <v>161</v>
      </c>
      <c r="Y46" s="171" t="s">
        <v>167</v>
      </c>
      <c r="Z46" s="172" t="s">
        <v>165</v>
      </c>
      <c r="AA46" s="145" t="s">
        <v>166</v>
      </c>
      <c r="AC46" s="470"/>
      <c r="AE46" s="388" t="s">
        <v>471</v>
      </c>
      <c r="AF46" s="233"/>
      <c r="AG46" s="243"/>
    </row>
    <row r="47" spans="1:33" ht="7.5" customHeight="1" x14ac:dyDescent="0.2">
      <c r="A47" s="350"/>
      <c r="B47" s="32"/>
      <c r="C47" s="127"/>
      <c r="E47" s="91"/>
      <c r="F47" s="91"/>
      <c r="G47" s="256"/>
      <c r="H47" s="86"/>
      <c r="I47" s="91"/>
      <c r="J47" s="91"/>
      <c r="K47" s="91"/>
      <c r="L47" s="91"/>
      <c r="M47" s="91"/>
      <c r="N47" s="91"/>
      <c r="Q47" s="22"/>
      <c r="S47" s="22"/>
      <c r="Y47" s="173"/>
      <c r="Z47" s="173"/>
      <c r="AC47" s="22"/>
    </row>
    <row r="48" spans="1:33" ht="7.5" customHeight="1" x14ac:dyDescent="0.2">
      <c r="A48" s="350"/>
      <c r="B48" s="32"/>
      <c r="C48" s="127"/>
      <c r="E48" s="91"/>
      <c r="F48" s="91"/>
      <c r="G48" s="256"/>
      <c r="H48" s="86"/>
      <c r="I48" s="91"/>
      <c r="J48" s="91"/>
      <c r="K48" s="91"/>
      <c r="L48" s="91"/>
      <c r="M48" s="91"/>
      <c r="N48" s="91"/>
      <c r="Q48" s="22"/>
      <c r="S48" s="22"/>
      <c r="Y48" s="173"/>
      <c r="Z48" s="173"/>
      <c r="AC48" s="22"/>
    </row>
    <row r="49" spans="1:33" ht="25.5" customHeight="1" x14ac:dyDescent="0.2">
      <c r="A49" s="350"/>
      <c r="B49" s="351" t="s">
        <v>464</v>
      </c>
      <c r="C49" s="352"/>
      <c r="D49" s="353"/>
      <c r="E49" s="354"/>
      <c r="F49" s="354"/>
      <c r="G49" s="354"/>
      <c r="H49" s="355"/>
      <c r="I49" s="356"/>
      <c r="J49" s="356"/>
      <c r="K49" s="356"/>
      <c r="L49" s="356"/>
      <c r="M49" s="356"/>
      <c r="N49" s="356"/>
      <c r="O49" s="350"/>
      <c r="P49" s="355"/>
      <c r="Q49" s="357"/>
      <c r="R49" s="350"/>
      <c r="S49" s="357"/>
      <c r="T49" s="350"/>
      <c r="U49" s="358"/>
      <c r="V49" s="358"/>
      <c r="W49" s="358"/>
      <c r="X49" s="350"/>
      <c r="Y49" s="359"/>
      <c r="Z49" s="359"/>
      <c r="AA49" s="355"/>
      <c r="AB49" s="350"/>
      <c r="AC49" s="357"/>
      <c r="AD49" s="350"/>
      <c r="AE49" s="360"/>
      <c r="AF49" s="355"/>
      <c r="AG49" s="361"/>
    </row>
    <row r="50" spans="1:33" ht="72" x14ac:dyDescent="0.2">
      <c r="A50" s="350"/>
      <c r="B50" s="208" t="s">
        <v>143</v>
      </c>
      <c r="C50" s="139">
        <v>59</v>
      </c>
      <c r="D50" s="25"/>
      <c r="E50" s="297" t="s">
        <v>414</v>
      </c>
      <c r="F50" s="298">
        <v>1</v>
      </c>
      <c r="G50" s="299"/>
      <c r="H50" s="85"/>
      <c r="I50" s="112"/>
      <c r="J50" s="111"/>
      <c r="K50" s="111"/>
      <c r="L50" s="111"/>
      <c r="M50" s="112"/>
      <c r="N50" s="111"/>
      <c r="P50" s="224" t="s">
        <v>316</v>
      </c>
      <c r="Q50" s="220" t="s">
        <v>317</v>
      </c>
      <c r="S50" s="126" t="s">
        <v>173</v>
      </c>
      <c r="U50" s="160"/>
      <c r="V50" s="161"/>
      <c r="W50" s="162" t="s">
        <v>158</v>
      </c>
      <c r="Y50" s="176" t="s">
        <v>165</v>
      </c>
      <c r="Z50" s="177" t="s">
        <v>165</v>
      </c>
      <c r="AA50" s="146" t="s">
        <v>166</v>
      </c>
      <c r="AC50" s="126" t="s">
        <v>332</v>
      </c>
      <c r="AE50" s="389" t="s">
        <v>471</v>
      </c>
      <c r="AF50" s="236"/>
      <c r="AG50" s="246"/>
    </row>
    <row r="51" spans="1:33" ht="7.5" customHeight="1" x14ac:dyDescent="0.2">
      <c r="A51" s="350"/>
      <c r="B51" s="32"/>
      <c r="C51" s="127"/>
      <c r="E51" s="110"/>
      <c r="F51" s="110"/>
      <c r="G51" s="256"/>
      <c r="H51" s="86"/>
      <c r="I51" s="91"/>
      <c r="J51" s="91"/>
      <c r="K51" s="91"/>
      <c r="L51" s="91"/>
      <c r="M51" s="91"/>
      <c r="N51" s="91"/>
      <c r="Q51" s="22"/>
      <c r="S51" s="22"/>
      <c r="Y51" s="173"/>
      <c r="Z51" s="173"/>
      <c r="AC51" s="22"/>
    </row>
    <row r="52" spans="1:33" ht="7.5" customHeight="1" x14ac:dyDescent="0.2">
      <c r="A52" s="350"/>
      <c r="B52" s="32"/>
      <c r="C52" s="127"/>
      <c r="E52" s="110"/>
      <c r="F52" s="110"/>
      <c r="G52" s="256"/>
      <c r="H52" s="86"/>
      <c r="I52" s="91"/>
      <c r="J52" s="91"/>
      <c r="K52" s="91"/>
      <c r="L52" s="91"/>
      <c r="M52" s="91"/>
      <c r="N52" s="91"/>
      <c r="Q52" s="22"/>
      <c r="S52" s="22"/>
      <c r="Y52" s="173"/>
      <c r="Z52" s="173"/>
      <c r="AC52" s="22"/>
    </row>
    <row r="53" spans="1:33" ht="27" customHeight="1" x14ac:dyDescent="0.2">
      <c r="A53" s="350"/>
      <c r="B53" s="351" t="s">
        <v>464</v>
      </c>
      <c r="C53" s="352"/>
      <c r="D53" s="353"/>
      <c r="E53" s="354"/>
      <c r="F53" s="354"/>
      <c r="G53" s="354"/>
      <c r="H53" s="355"/>
      <c r="I53" s="356"/>
      <c r="J53" s="356"/>
      <c r="K53" s="356"/>
      <c r="L53" s="356"/>
      <c r="M53" s="356"/>
      <c r="N53" s="356"/>
      <c r="O53" s="350"/>
      <c r="P53" s="355"/>
      <c r="Q53" s="357"/>
      <c r="R53" s="350"/>
      <c r="S53" s="357"/>
      <c r="T53" s="350"/>
      <c r="U53" s="358"/>
      <c r="V53" s="358"/>
      <c r="W53" s="358"/>
      <c r="X53" s="350"/>
      <c r="Y53" s="359"/>
      <c r="Z53" s="359"/>
      <c r="AA53" s="355"/>
      <c r="AB53" s="350"/>
      <c r="AC53" s="357"/>
      <c r="AD53" s="350"/>
      <c r="AE53" s="360"/>
      <c r="AF53" s="355"/>
      <c r="AG53" s="361"/>
    </row>
    <row r="54" spans="1:33" ht="60" x14ac:dyDescent="0.2">
      <c r="A54" s="350"/>
      <c r="B54" s="455" t="s">
        <v>45</v>
      </c>
      <c r="C54" s="128">
        <v>47</v>
      </c>
      <c r="D54" s="25"/>
      <c r="E54" s="278" t="s">
        <v>456</v>
      </c>
      <c r="F54" s="279">
        <v>1</v>
      </c>
      <c r="G54" s="280"/>
      <c r="H54" s="85"/>
      <c r="I54" s="92"/>
      <c r="J54" s="98"/>
      <c r="K54" s="92"/>
      <c r="L54" s="98"/>
      <c r="M54" s="98"/>
      <c r="N54" s="98"/>
      <c r="P54" s="221" t="s">
        <v>257</v>
      </c>
      <c r="Q54" s="213" t="s">
        <v>258</v>
      </c>
      <c r="S54" s="116" t="s">
        <v>173</v>
      </c>
      <c r="U54" s="149" t="s">
        <v>158</v>
      </c>
      <c r="V54" s="150" t="s">
        <v>158</v>
      </c>
      <c r="W54" s="151" t="s">
        <v>158</v>
      </c>
      <c r="Y54" s="169" t="s">
        <v>167</v>
      </c>
      <c r="Z54" s="170" t="s">
        <v>165</v>
      </c>
      <c r="AA54" s="143" t="s">
        <v>166</v>
      </c>
      <c r="AC54" s="116" t="s">
        <v>415</v>
      </c>
      <c r="AE54" s="390" t="s">
        <v>471</v>
      </c>
      <c r="AF54" s="231"/>
      <c r="AG54" s="237"/>
    </row>
    <row r="55" spans="1:33" ht="51" x14ac:dyDescent="0.2">
      <c r="A55" s="350"/>
      <c r="B55" s="456"/>
      <c r="C55" s="129">
        <v>48</v>
      </c>
      <c r="D55" s="25"/>
      <c r="E55" s="281" t="s">
        <v>367</v>
      </c>
      <c r="F55" s="282">
        <v>1</v>
      </c>
      <c r="G55" s="283"/>
      <c r="H55" s="85"/>
      <c r="I55" s="94"/>
      <c r="J55" s="100"/>
      <c r="K55" s="94"/>
      <c r="L55" s="100"/>
      <c r="M55" s="100"/>
      <c r="N55" s="100"/>
      <c r="P55" s="225" t="s">
        <v>312</v>
      </c>
      <c r="Q55" s="214" t="s">
        <v>256</v>
      </c>
      <c r="S55" s="119" t="s">
        <v>173</v>
      </c>
      <c r="U55" s="147"/>
      <c r="V55" s="152"/>
      <c r="W55" s="153" t="s">
        <v>158</v>
      </c>
      <c r="Y55" s="167" t="s">
        <v>167</v>
      </c>
      <c r="Z55" s="168" t="s">
        <v>167</v>
      </c>
      <c r="AA55" s="144" t="s">
        <v>166</v>
      </c>
      <c r="AC55" s="119" t="s">
        <v>329</v>
      </c>
      <c r="AE55" s="239" t="s">
        <v>388</v>
      </c>
      <c r="AF55" s="240" t="s">
        <v>389</v>
      </c>
      <c r="AG55" s="242">
        <f>192*5000</f>
        <v>960000</v>
      </c>
    </row>
    <row r="56" spans="1:33" ht="60" x14ac:dyDescent="0.2">
      <c r="A56" s="350"/>
      <c r="B56" s="456"/>
      <c r="C56" s="129">
        <v>49</v>
      </c>
      <c r="D56" s="25"/>
      <c r="E56" s="296" t="s">
        <v>416</v>
      </c>
      <c r="F56" s="282">
        <v>1</v>
      </c>
      <c r="G56" s="283"/>
      <c r="H56" s="85"/>
      <c r="I56" s="94"/>
      <c r="J56" s="94"/>
      <c r="K56" s="94"/>
      <c r="L56" s="94"/>
      <c r="M56" s="100"/>
      <c r="N56" s="94"/>
      <c r="P56" s="225"/>
      <c r="Q56" s="214"/>
      <c r="S56" s="119" t="s">
        <v>173</v>
      </c>
      <c r="U56" s="147"/>
      <c r="V56" s="152"/>
      <c r="W56" s="153" t="s">
        <v>158</v>
      </c>
      <c r="Y56" s="167" t="s">
        <v>167</v>
      </c>
      <c r="Z56" s="168" t="s">
        <v>165</v>
      </c>
      <c r="AA56" s="144" t="s">
        <v>166</v>
      </c>
      <c r="AC56" s="119" t="s">
        <v>467</v>
      </c>
      <c r="AE56" s="239" t="s">
        <v>357</v>
      </c>
      <c r="AF56" s="232"/>
      <c r="AG56" s="242">
        <v>10000</v>
      </c>
    </row>
    <row r="57" spans="1:33" ht="51" x14ac:dyDescent="0.2">
      <c r="A57" s="350"/>
      <c r="B57" s="456"/>
      <c r="C57" s="129">
        <v>50</v>
      </c>
      <c r="D57" s="141"/>
      <c r="E57" s="281" t="s">
        <v>142</v>
      </c>
      <c r="F57" s="282">
        <v>1</v>
      </c>
      <c r="G57" s="322" t="s">
        <v>417</v>
      </c>
      <c r="H57" s="85"/>
      <c r="I57" s="94"/>
      <c r="J57" s="100"/>
      <c r="K57" s="94"/>
      <c r="L57" s="115"/>
      <c r="M57" s="100"/>
      <c r="N57" s="115"/>
      <c r="P57" s="222"/>
      <c r="Q57" s="214"/>
      <c r="S57" s="119" t="s">
        <v>173</v>
      </c>
      <c r="U57" s="147"/>
      <c r="V57" s="152"/>
      <c r="W57" s="153" t="s">
        <v>158</v>
      </c>
      <c r="Y57" s="167" t="s">
        <v>167</v>
      </c>
      <c r="Z57" s="168" t="s">
        <v>167</v>
      </c>
      <c r="AA57" s="165" t="s">
        <v>172</v>
      </c>
      <c r="AC57" s="119" t="s">
        <v>332</v>
      </c>
      <c r="AE57" s="387" t="s">
        <v>471</v>
      </c>
      <c r="AF57" s="232"/>
      <c r="AG57" s="242"/>
    </row>
    <row r="58" spans="1:33" ht="51" x14ac:dyDescent="0.2">
      <c r="A58" s="350"/>
      <c r="B58" s="456"/>
      <c r="C58" s="129">
        <v>51</v>
      </c>
      <c r="D58" s="141"/>
      <c r="E58" s="296" t="s">
        <v>381</v>
      </c>
      <c r="F58" s="282">
        <v>1</v>
      </c>
      <c r="G58" s="283"/>
      <c r="H58" s="85"/>
      <c r="I58" s="100"/>
      <c r="J58" s="94"/>
      <c r="K58" s="94"/>
      <c r="L58" s="94"/>
      <c r="M58" s="100"/>
      <c r="N58" s="94"/>
      <c r="P58" s="222"/>
      <c r="Q58" s="214"/>
      <c r="S58" s="119" t="s">
        <v>173</v>
      </c>
      <c r="U58" s="147"/>
      <c r="V58" s="152"/>
      <c r="W58" s="153" t="s">
        <v>158</v>
      </c>
      <c r="Y58" s="167" t="s">
        <v>165</v>
      </c>
      <c r="Z58" s="168" t="s">
        <v>165</v>
      </c>
      <c r="AA58" s="144" t="s">
        <v>166</v>
      </c>
      <c r="AC58" s="119" t="s">
        <v>332</v>
      </c>
      <c r="AE58" s="387" t="s">
        <v>471</v>
      </c>
      <c r="AF58" s="232"/>
      <c r="AG58" s="242"/>
    </row>
    <row r="59" spans="1:33" ht="72" x14ac:dyDescent="0.2">
      <c r="A59" s="350"/>
      <c r="B59" s="456"/>
      <c r="C59" s="129">
        <v>53</v>
      </c>
      <c r="D59" s="25"/>
      <c r="E59" s="284" t="s">
        <v>154</v>
      </c>
      <c r="F59" s="285">
        <v>2</v>
      </c>
      <c r="G59" s="283"/>
      <c r="H59" s="85"/>
      <c r="I59" s="94"/>
      <c r="J59" s="100"/>
      <c r="K59" s="94"/>
      <c r="L59" s="100"/>
      <c r="M59" s="100"/>
      <c r="N59" s="100"/>
      <c r="P59" s="222"/>
      <c r="Q59" s="214"/>
      <c r="S59" s="119" t="s">
        <v>173</v>
      </c>
      <c r="U59" s="147" t="s">
        <v>158</v>
      </c>
      <c r="V59" s="152" t="s">
        <v>161</v>
      </c>
      <c r="W59" s="153" t="s">
        <v>163</v>
      </c>
      <c r="Y59" s="167" t="s">
        <v>167</v>
      </c>
      <c r="Z59" s="168" t="s">
        <v>167</v>
      </c>
      <c r="AA59" s="144" t="s">
        <v>166</v>
      </c>
      <c r="AC59" s="119" t="s">
        <v>331</v>
      </c>
      <c r="AE59" s="387" t="s">
        <v>473</v>
      </c>
      <c r="AF59" s="232"/>
      <c r="AG59" s="242"/>
    </row>
    <row r="60" spans="1:33" ht="36" x14ac:dyDescent="0.2">
      <c r="A60" s="350"/>
      <c r="B60" s="457"/>
      <c r="C60" s="130">
        <v>54</v>
      </c>
      <c r="D60" s="25"/>
      <c r="E60" s="291" t="s">
        <v>118</v>
      </c>
      <c r="F60" s="292">
        <v>3</v>
      </c>
      <c r="G60" s="336" t="s">
        <v>475</v>
      </c>
      <c r="H60" s="85"/>
      <c r="I60" s="93"/>
      <c r="J60" s="102"/>
      <c r="K60" s="93"/>
      <c r="L60" s="102"/>
      <c r="M60" s="102"/>
      <c r="N60" s="102"/>
      <c r="P60" s="223"/>
      <c r="Q60" s="216"/>
      <c r="S60" s="120" t="s">
        <v>418</v>
      </c>
      <c r="U60" s="154" t="s">
        <v>161</v>
      </c>
      <c r="V60" s="155" t="s">
        <v>161</v>
      </c>
      <c r="W60" s="156" t="s">
        <v>161</v>
      </c>
      <c r="Y60" s="171" t="s">
        <v>167</v>
      </c>
      <c r="Z60" s="172" t="s">
        <v>108</v>
      </c>
      <c r="AA60" s="145" t="s">
        <v>166</v>
      </c>
      <c r="AC60" s="120" t="s">
        <v>419</v>
      </c>
      <c r="AE60" s="248" t="s">
        <v>473</v>
      </c>
      <c r="AF60" s="233"/>
      <c r="AG60" s="243"/>
    </row>
    <row r="61" spans="1:33" ht="4.5" customHeight="1" x14ac:dyDescent="0.2">
      <c r="B61" s="32"/>
      <c r="C61" s="127"/>
      <c r="E61" s="110"/>
      <c r="F61" s="110"/>
      <c r="G61" s="256"/>
      <c r="H61" s="86"/>
      <c r="I61" s="91"/>
      <c r="J61" s="91"/>
      <c r="K61" s="91"/>
      <c r="L61" s="91"/>
      <c r="M61" s="91"/>
      <c r="N61" s="91"/>
      <c r="Q61" s="22"/>
      <c r="S61" s="22"/>
      <c r="Y61" s="173"/>
      <c r="Z61" s="173"/>
      <c r="AC61" s="22"/>
    </row>
    <row r="62" spans="1:33" ht="7.5" customHeight="1" x14ac:dyDescent="0.2">
      <c r="B62" s="32"/>
      <c r="C62" s="127"/>
      <c r="E62" s="110"/>
      <c r="F62" s="110"/>
      <c r="G62" s="256"/>
      <c r="H62" s="86"/>
      <c r="I62" s="91"/>
      <c r="J62" s="91"/>
      <c r="K62" s="91"/>
      <c r="L62" s="91"/>
      <c r="M62" s="91"/>
      <c r="N62" s="91"/>
      <c r="Q62" s="22"/>
      <c r="S62" s="22"/>
      <c r="Y62" s="173"/>
      <c r="Z62" s="173"/>
      <c r="AC62" s="22"/>
    </row>
    <row r="63" spans="1:33" ht="25.5" customHeight="1" x14ac:dyDescent="0.2">
      <c r="A63" s="362"/>
      <c r="B63" s="363" t="s">
        <v>465</v>
      </c>
      <c r="C63" s="364"/>
      <c r="D63" s="365"/>
      <c r="E63" s="366"/>
      <c r="F63" s="366"/>
      <c r="G63" s="366"/>
      <c r="H63" s="367"/>
      <c r="I63" s="368"/>
      <c r="J63" s="368"/>
      <c r="K63" s="368"/>
      <c r="L63" s="368"/>
      <c r="M63" s="368"/>
      <c r="N63" s="368"/>
      <c r="O63" s="362"/>
      <c r="P63" s="367"/>
      <c r="Q63" s="369"/>
      <c r="R63" s="362"/>
      <c r="S63" s="369"/>
      <c r="T63" s="362"/>
      <c r="U63" s="370"/>
      <c r="V63" s="370"/>
      <c r="W63" s="370"/>
      <c r="X63" s="362"/>
      <c r="Y63" s="371"/>
      <c r="Z63" s="371"/>
      <c r="AA63" s="367"/>
      <c r="AB63" s="362"/>
      <c r="AC63" s="369"/>
      <c r="AD63" s="362"/>
      <c r="AE63" s="372"/>
      <c r="AF63" s="367"/>
      <c r="AG63" s="373"/>
    </row>
    <row r="64" spans="1:33" ht="140.25" x14ac:dyDescent="0.2">
      <c r="A64" s="362"/>
      <c r="B64" s="425" t="s">
        <v>37</v>
      </c>
      <c r="C64" s="128">
        <v>28</v>
      </c>
      <c r="D64" s="140"/>
      <c r="E64" s="261" t="s">
        <v>126</v>
      </c>
      <c r="F64" s="262">
        <v>1</v>
      </c>
      <c r="G64" s="263"/>
      <c r="H64" s="105"/>
      <c r="I64" s="98"/>
      <c r="J64" s="107"/>
      <c r="K64" s="107"/>
      <c r="L64" s="98"/>
      <c r="M64" s="107"/>
      <c r="N64" s="107"/>
      <c r="P64" s="221"/>
      <c r="Q64" s="218"/>
      <c r="S64" s="122" t="s">
        <v>174</v>
      </c>
      <c r="U64" s="149"/>
      <c r="V64" s="150"/>
      <c r="W64" s="151" t="s">
        <v>161</v>
      </c>
      <c r="Y64" s="169" t="s">
        <v>165</v>
      </c>
      <c r="Z64" s="170" t="s">
        <v>167</v>
      </c>
      <c r="AA64" s="143" t="s">
        <v>166</v>
      </c>
      <c r="AC64" s="122" t="s">
        <v>376</v>
      </c>
      <c r="AE64" s="230" t="s">
        <v>348</v>
      </c>
      <c r="AF64" s="252" t="s">
        <v>347</v>
      </c>
      <c r="AG64" s="237">
        <f>75000*5+20000*8</f>
        <v>535000</v>
      </c>
    </row>
    <row r="65" spans="1:33" ht="72" x14ac:dyDescent="0.2">
      <c r="A65" s="362"/>
      <c r="B65" s="438"/>
      <c r="C65" s="133">
        <v>29</v>
      </c>
      <c r="D65" s="104"/>
      <c r="E65" s="264" t="s">
        <v>364</v>
      </c>
      <c r="F65" s="265">
        <v>1</v>
      </c>
      <c r="G65" s="266"/>
      <c r="H65" s="105"/>
      <c r="I65" s="99"/>
      <c r="J65" s="106"/>
      <c r="K65" s="106"/>
      <c r="L65" s="99"/>
      <c r="M65" s="106"/>
      <c r="N65" s="106"/>
      <c r="P65" s="222" t="s">
        <v>259</v>
      </c>
      <c r="Q65" s="219" t="s">
        <v>260</v>
      </c>
      <c r="S65" s="123" t="s">
        <v>173</v>
      </c>
      <c r="U65" s="147"/>
      <c r="V65" s="152"/>
      <c r="W65" s="153" t="s">
        <v>158</v>
      </c>
      <c r="Y65" s="167" t="s">
        <v>165</v>
      </c>
      <c r="Z65" s="168" t="s">
        <v>165</v>
      </c>
      <c r="AA65" s="144" t="s">
        <v>166</v>
      </c>
      <c r="AC65" s="123" t="s">
        <v>403</v>
      </c>
      <c r="AE65" s="387" t="s">
        <v>471</v>
      </c>
      <c r="AF65" s="251"/>
      <c r="AG65" s="242"/>
    </row>
    <row r="66" spans="1:33" ht="63.75" x14ac:dyDescent="0.2">
      <c r="A66" s="362"/>
      <c r="B66" s="426"/>
      <c r="C66" s="129">
        <v>30</v>
      </c>
      <c r="D66" s="25"/>
      <c r="E66" s="264" t="s">
        <v>365</v>
      </c>
      <c r="F66" s="265">
        <v>1</v>
      </c>
      <c r="G66" s="266"/>
      <c r="H66" s="85"/>
      <c r="I66" s="100"/>
      <c r="J66" s="94"/>
      <c r="K66" s="94"/>
      <c r="L66" s="100"/>
      <c r="M66" s="94"/>
      <c r="N66" s="94"/>
      <c r="P66" s="222"/>
      <c r="Q66" s="214"/>
      <c r="S66" s="119" t="s">
        <v>174</v>
      </c>
      <c r="U66" s="147"/>
      <c r="V66" s="152"/>
      <c r="W66" s="153" t="s">
        <v>158</v>
      </c>
      <c r="Y66" s="167" t="s">
        <v>165</v>
      </c>
      <c r="Z66" s="168" t="s">
        <v>165</v>
      </c>
      <c r="AA66" s="144" t="s">
        <v>166</v>
      </c>
      <c r="AC66" s="119" t="s">
        <v>422</v>
      </c>
      <c r="AE66" s="239" t="s">
        <v>349</v>
      </c>
      <c r="AF66" s="240" t="s">
        <v>338</v>
      </c>
      <c r="AG66" s="242">
        <f>10000*6</f>
        <v>60000</v>
      </c>
    </row>
    <row r="67" spans="1:33" ht="48" x14ac:dyDescent="0.2">
      <c r="A67" s="362"/>
      <c r="B67" s="441"/>
      <c r="C67" s="135" t="s">
        <v>241</v>
      </c>
      <c r="D67" s="25"/>
      <c r="E67" s="264" t="s">
        <v>242</v>
      </c>
      <c r="F67" s="265">
        <v>1</v>
      </c>
      <c r="G67" s="266"/>
      <c r="H67" s="85"/>
      <c r="I67" s="201"/>
      <c r="J67" s="95"/>
      <c r="K67" s="95"/>
      <c r="L67" s="103"/>
      <c r="M67" s="100"/>
      <c r="N67" s="95"/>
      <c r="P67" s="222" t="s">
        <v>261</v>
      </c>
      <c r="Q67" s="214" t="s">
        <v>262</v>
      </c>
      <c r="S67" s="124" t="s">
        <v>174</v>
      </c>
      <c r="U67" s="147"/>
      <c r="V67" s="152"/>
      <c r="W67" s="153" t="s">
        <v>158</v>
      </c>
      <c r="Y67" s="167" t="s">
        <v>108</v>
      </c>
      <c r="Z67" s="168" t="s">
        <v>108</v>
      </c>
      <c r="AA67" s="144" t="s">
        <v>166</v>
      </c>
      <c r="AC67" s="124" t="s">
        <v>423</v>
      </c>
      <c r="AE67" s="391" t="s">
        <v>484</v>
      </c>
      <c r="AF67" s="232" t="s">
        <v>485</v>
      </c>
      <c r="AG67" s="242">
        <f>93*5000</f>
        <v>465000</v>
      </c>
    </row>
    <row r="68" spans="1:33" ht="36" x14ac:dyDescent="0.2">
      <c r="A68" s="362"/>
      <c r="B68" s="441"/>
      <c r="C68" s="135" t="s">
        <v>231</v>
      </c>
      <c r="D68" s="25"/>
      <c r="E68" s="267" t="s">
        <v>141</v>
      </c>
      <c r="F68" s="268">
        <v>2</v>
      </c>
      <c r="G68" s="305" t="s">
        <v>421</v>
      </c>
      <c r="H68" s="85"/>
      <c r="I68" s="103"/>
      <c r="J68" s="95"/>
      <c r="K68" s="95"/>
      <c r="L68" s="103"/>
      <c r="M68" s="95"/>
      <c r="N68" s="95"/>
      <c r="P68" s="222"/>
      <c r="Q68" s="214"/>
      <c r="S68" s="124" t="s">
        <v>420</v>
      </c>
      <c r="U68" s="147"/>
      <c r="V68" s="152"/>
      <c r="W68" s="153" t="s">
        <v>161</v>
      </c>
      <c r="Y68" s="167" t="s">
        <v>167</v>
      </c>
      <c r="Z68" s="168" t="s">
        <v>167</v>
      </c>
      <c r="AA68" s="144" t="s">
        <v>166</v>
      </c>
      <c r="AC68" s="124" t="s">
        <v>422</v>
      </c>
      <c r="AE68" s="239" t="s">
        <v>473</v>
      </c>
      <c r="AF68" s="232"/>
      <c r="AG68" s="242"/>
    </row>
    <row r="69" spans="1:33" ht="48" x14ac:dyDescent="0.2">
      <c r="A69" s="362"/>
      <c r="B69" s="441"/>
      <c r="C69" s="135" t="s">
        <v>232</v>
      </c>
      <c r="D69" s="25"/>
      <c r="E69" s="267" t="s">
        <v>233</v>
      </c>
      <c r="F69" s="268">
        <v>2</v>
      </c>
      <c r="G69" s="266"/>
      <c r="H69" s="85"/>
      <c r="I69" s="103"/>
      <c r="J69" s="95"/>
      <c r="K69" s="95"/>
      <c r="L69" s="103"/>
      <c r="M69" s="95"/>
      <c r="N69" s="95"/>
      <c r="P69" s="226" t="s">
        <v>264</v>
      </c>
      <c r="Q69" s="214" t="s">
        <v>265</v>
      </c>
      <c r="S69" s="124" t="s">
        <v>173</v>
      </c>
      <c r="U69" s="157"/>
      <c r="V69" s="158"/>
      <c r="W69" s="159" t="s">
        <v>161</v>
      </c>
      <c r="Y69" s="174" t="s">
        <v>167</v>
      </c>
      <c r="Z69" s="175" t="s">
        <v>167</v>
      </c>
      <c r="AA69" s="192" t="s">
        <v>166</v>
      </c>
      <c r="AC69" s="124" t="s">
        <v>479</v>
      </c>
      <c r="AE69" s="249" t="s">
        <v>473</v>
      </c>
      <c r="AF69" s="234"/>
      <c r="AG69" s="244"/>
    </row>
    <row r="70" spans="1:33" ht="36" x14ac:dyDescent="0.2">
      <c r="A70" s="362"/>
      <c r="B70" s="441"/>
      <c r="C70" s="135" t="s">
        <v>243</v>
      </c>
      <c r="D70" s="25"/>
      <c r="E70" s="267" t="s">
        <v>245</v>
      </c>
      <c r="F70" s="268">
        <v>2</v>
      </c>
      <c r="G70" s="266"/>
      <c r="H70" s="85"/>
      <c r="I70" s="201"/>
      <c r="J70" s="95"/>
      <c r="K70" s="95"/>
      <c r="L70" s="103"/>
      <c r="M70" s="100"/>
      <c r="N70" s="95"/>
      <c r="P70" s="222" t="s">
        <v>269</v>
      </c>
      <c r="Q70" s="214" t="s">
        <v>270</v>
      </c>
      <c r="S70" s="124" t="s">
        <v>173</v>
      </c>
      <c r="U70" s="157"/>
      <c r="V70" s="158"/>
      <c r="W70" s="159" t="s">
        <v>161</v>
      </c>
      <c r="Y70" s="174" t="s">
        <v>167</v>
      </c>
      <c r="Z70" s="175" t="s">
        <v>108</v>
      </c>
      <c r="AA70" s="192" t="s">
        <v>166</v>
      </c>
      <c r="AC70" s="124" t="s">
        <v>331</v>
      </c>
      <c r="AE70" s="249" t="s">
        <v>473</v>
      </c>
      <c r="AF70" s="234"/>
      <c r="AG70" s="244"/>
    </row>
    <row r="71" spans="1:33" ht="48" x14ac:dyDescent="0.2">
      <c r="A71" s="362"/>
      <c r="B71" s="441"/>
      <c r="C71" s="135"/>
      <c r="D71" s="25"/>
      <c r="E71" s="326" t="s">
        <v>425</v>
      </c>
      <c r="F71" s="325"/>
      <c r="G71" s="327" t="s">
        <v>426</v>
      </c>
      <c r="H71" s="85"/>
      <c r="I71" s="201"/>
      <c r="J71" s="95"/>
      <c r="K71" s="95"/>
      <c r="L71" s="103"/>
      <c r="M71" s="103"/>
      <c r="N71" s="95"/>
      <c r="P71" s="323"/>
      <c r="Q71" s="324"/>
      <c r="S71" s="124"/>
      <c r="U71" s="157"/>
      <c r="V71" s="158"/>
      <c r="W71" s="159" t="s">
        <v>161</v>
      </c>
      <c r="Y71" s="174" t="s">
        <v>108</v>
      </c>
      <c r="Z71" s="175" t="s">
        <v>108</v>
      </c>
      <c r="AA71" s="192" t="s">
        <v>170</v>
      </c>
      <c r="AC71" s="124" t="s">
        <v>329</v>
      </c>
      <c r="AE71" s="249" t="s">
        <v>473</v>
      </c>
      <c r="AF71" s="234"/>
      <c r="AG71" s="244"/>
    </row>
    <row r="72" spans="1:33" ht="48" x14ac:dyDescent="0.2">
      <c r="A72" s="362"/>
      <c r="B72" s="427"/>
      <c r="C72" s="130" t="s">
        <v>244</v>
      </c>
      <c r="D72" s="25"/>
      <c r="E72" s="269" t="s">
        <v>246</v>
      </c>
      <c r="F72" s="270">
        <v>3</v>
      </c>
      <c r="G72" s="271"/>
      <c r="H72" s="85"/>
      <c r="I72" s="108"/>
      <c r="J72" s="93"/>
      <c r="K72" s="93"/>
      <c r="L72" s="102"/>
      <c r="M72" s="102"/>
      <c r="N72" s="102"/>
      <c r="P72" s="223" t="s">
        <v>261</v>
      </c>
      <c r="Q72" s="216" t="s">
        <v>266</v>
      </c>
      <c r="S72" s="120" t="s">
        <v>173</v>
      </c>
      <c r="U72" s="154"/>
      <c r="V72" s="155"/>
      <c r="W72" s="156" t="s">
        <v>163</v>
      </c>
      <c r="Y72" s="171" t="s">
        <v>167</v>
      </c>
      <c r="Z72" s="172" t="s">
        <v>108</v>
      </c>
      <c r="AA72" s="145" t="s">
        <v>166</v>
      </c>
      <c r="AC72" s="120" t="s">
        <v>424</v>
      </c>
      <c r="AE72" s="248" t="s">
        <v>473</v>
      </c>
      <c r="AF72" s="233"/>
      <c r="AG72" s="243"/>
    </row>
    <row r="73" spans="1:33" ht="3" customHeight="1" x14ac:dyDescent="0.2">
      <c r="A73" s="362"/>
      <c r="B73" s="32"/>
      <c r="C73" s="127"/>
      <c r="E73" s="110"/>
      <c r="F73" s="110"/>
      <c r="G73" s="256"/>
      <c r="H73" s="86"/>
      <c r="I73" s="91"/>
      <c r="J73" s="91"/>
      <c r="K73" s="91"/>
      <c r="L73" s="91"/>
      <c r="M73" s="91"/>
      <c r="N73" s="91"/>
      <c r="Q73" s="22"/>
      <c r="S73" s="22"/>
      <c r="Y73" s="173"/>
      <c r="Z73" s="173"/>
      <c r="AC73" s="22"/>
    </row>
    <row r="74" spans="1:33" ht="2.25" customHeight="1" x14ac:dyDescent="0.2">
      <c r="A74" s="362"/>
      <c r="B74" s="32"/>
      <c r="C74" s="127"/>
      <c r="E74" s="110"/>
      <c r="F74" s="110"/>
      <c r="G74" s="256"/>
      <c r="H74" s="86"/>
      <c r="I74" s="91"/>
      <c r="J74" s="91"/>
      <c r="K74" s="91"/>
      <c r="L74" s="91"/>
      <c r="M74" s="91"/>
      <c r="N74" s="91"/>
      <c r="Q74" s="22"/>
      <c r="S74" s="22"/>
      <c r="Y74" s="173"/>
      <c r="Z74" s="173"/>
      <c r="AC74" s="22"/>
    </row>
    <row r="75" spans="1:33" ht="7.5" customHeight="1" x14ac:dyDescent="0.2">
      <c r="A75" s="362"/>
      <c r="B75" s="32"/>
      <c r="C75" s="127"/>
      <c r="E75" s="110"/>
      <c r="F75" s="110"/>
      <c r="G75" s="256"/>
      <c r="H75" s="86"/>
      <c r="I75" s="91"/>
      <c r="J75" s="91"/>
      <c r="K75" s="91"/>
      <c r="L75" s="91"/>
      <c r="M75" s="91"/>
      <c r="N75" s="91"/>
      <c r="Q75" s="22"/>
      <c r="S75" s="22"/>
      <c r="Y75" s="173"/>
      <c r="Z75" s="173"/>
      <c r="AC75" s="22"/>
    </row>
    <row r="76" spans="1:33" ht="25.5" customHeight="1" x14ac:dyDescent="0.2">
      <c r="A76" s="362"/>
      <c r="B76" s="363" t="s">
        <v>465</v>
      </c>
      <c r="C76" s="364"/>
      <c r="D76" s="365"/>
      <c r="E76" s="366"/>
      <c r="F76" s="366"/>
      <c r="G76" s="366"/>
      <c r="H76" s="367"/>
      <c r="I76" s="368"/>
      <c r="J76" s="368"/>
      <c r="K76" s="368"/>
      <c r="L76" s="368"/>
      <c r="M76" s="368"/>
      <c r="N76" s="368"/>
      <c r="O76" s="362"/>
      <c r="P76" s="367"/>
      <c r="Q76" s="369"/>
      <c r="R76" s="362"/>
      <c r="S76" s="369"/>
      <c r="T76" s="362"/>
      <c r="U76" s="370"/>
      <c r="V76" s="370"/>
      <c r="W76" s="370"/>
      <c r="X76" s="362"/>
      <c r="Y76" s="371"/>
      <c r="Z76" s="371"/>
      <c r="AA76" s="367"/>
      <c r="AB76" s="362"/>
      <c r="AC76" s="369"/>
      <c r="AD76" s="362"/>
      <c r="AE76" s="372"/>
      <c r="AF76" s="367"/>
      <c r="AG76" s="373"/>
    </row>
    <row r="77" spans="1:33" ht="84" x14ac:dyDescent="0.2">
      <c r="A77" s="362"/>
      <c r="B77" s="411" t="s">
        <v>50</v>
      </c>
      <c r="C77" s="136" t="s">
        <v>248</v>
      </c>
      <c r="D77" s="25"/>
      <c r="E77" s="278" t="s">
        <v>240</v>
      </c>
      <c r="F77" s="279">
        <v>1</v>
      </c>
      <c r="G77" s="280"/>
      <c r="H77" s="85"/>
      <c r="I77" s="92"/>
      <c r="J77" s="92"/>
      <c r="K77" s="92"/>
      <c r="L77" s="92"/>
      <c r="M77" s="98"/>
      <c r="N77" s="98"/>
      <c r="P77" s="221"/>
      <c r="Q77" s="213"/>
      <c r="S77" s="116" t="s">
        <v>173</v>
      </c>
      <c r="U77" s="149"/>
      <c r="V77" s="150"/>
      <c r="W77" s="151" t="s">
        <v>158</v>
      </c>
      <c r="Y77" s="169" t="s">
        <v>165</v>
      </c>
      <c r="Z77" s="170" t="s">
        <v>167</v>
      </c>
      <c r="AA77" s="143" t="s">
        <v>166</v>
      </c>
      <c r="AC77" s="116" t="s">
        <v>459</v>
      </c>
      <c r="AE77" s="230" t="s">
        <v>390</v>
      </c>
      <c r="AF77" s="238" t="s">
        <v>391</v>
      </c>
      <c r="AG77" s="237">
        <f>192*2500</f>
        <v>480000</v>
      </c>
    </row>
    <row r="78" spans="1:33" ht="38.25" x14ac:dyDescent="0.2">
      <c r="A78" s="362"/>
      <c r="B78" s="460"/>
      <c r="C78" s="202" t="s">
        <v>249</v>
      </c>
      <c r="D78" s="25"/>
      <c r="E78" s="281" t="s">
        <v>247</v>
      </c>
      <c r="F78" s="282">
        <v>1</v>
      </c>
      <c r="G78" s="283"/>
      <c r="H78" s="85"/>
      <c r="I78" s="97"/>
      <c r="J78" s="97"/>
      <c r="K78" s="97"/>
      <c r="L78" s="97"/>
      <c r="M78" s="99"/>
      <c r="N78" s="99"/>
      <c r="P78" s="222"/>
      <c r="Q78" s="214"/>
      <c r="S78" s="119" t="s">
        <v>173</v>
      </c>
      <c r="U78" s="203"/>
      <c r="V78" s="204"/>
      <c r="W78" s="153" t="s">
        <v>158</v>
      </c>
      <c r="Y78" s="205" t="s">
        <v>167</v>
      </c>
      <c r="Z78" s="206" t="s">
        <v>167</v>
      </c>
      <c r="AA78" s="144" t="s">
        <v>166</v>
      </c>
      <c r="AC78" s="119" t="s">
        <v>458</v>
      </c>
      <c r="AE78" s="250" t="s">
        <v>357</v>
      </c>
      <c r="AF78" s="235"/>
      <c r="AG78" s="245">
        <v>10000</v>
      </c>
    </row>
    <row r="79" spans="1:33" ht="51" x14ac:dyDescent="0.2">
      <c r="A79" s="362"/>
      <c r="B79" s="460"/>
      <c r="C79" s="202" t="s">
        <v>250</v>
      </c>
      <c r="D79" s="25"/>
      <c r="E79" s="281" t="s">
        <v>427</v>
      </c>
      <c r="F79" s="282">
        <v>1</v>
      </c>
      <c r="G79" s="283"/>
      <c r="H79" s="85"/>
      <c r="I79" s="97"/>
      <c r="J79" s="97"/>
      <c r="K79" s="97"/>
      <c r="L79" s="97"/>
      <c r="M79" s="99"/>
      <c r="N79" s="99"/>
      <c r="P79" s="222" t="s">
        <v>255</v>
      </c>
      <c r="Q79" s="214" t="s">
        <v>326</v>
      </c>
      <c r="S79" s="119" t="s">
        <v>173</v>
      </c>
      <c r="U79" s="203"/>
      <c r="V79" s="204"/>
      <c r="W79" s="153" t="s">
        <v>158</v>
      </c>
      <c r="Y79" s="205" t="s">
        <v>165</v>
      </c>
      <c r="Z79" s="206" t="s">
        <v>165</v>
      </c>
      <c r="AA79" s="144" t="s">
        <v>166</v>
      </c>
      <c r="AC79" s="119" t="s">
        <v>428</v>
      </c>
      <c r="AE79" s="387" t="s">
        <v>471</v>
      </c>
      <c r="AF79" s="235"/>
      <c r="AG79" s="245"/>
    </row>
    <row r="80" spans="1:33" ht="48" x14ac:dyDescent="0.2">
      <c r="A80" s="362"/>
      <c r="B80" s="412"/>
      <c r="C80" s="137">
        <v>56</v>
      </c>
      <c r="D80" s="25"/>
      <c r="E80" s="281" t="s">
        <v>128</v>
      </c>
      <c r="F80" s="282">
        <v>1</v>
      </c>
      <c r="G80" s="480" t="s">
        <v>476</v>
      </c>
      <c r="H80" s="85"/>
      <c r="I80" s="94"/>
      <c r="J80" s="100"/>
      <c r="K80" s="94"/>
      <c r="L80" s="94"/>
      <c r="M80" s="100"/>
      <c r="N80" s="100"/>
      <c r="P80" s="222"/>
      <c r="Q80" s="214"/>
      <c r="S80" s="119" t="s">
        <v>173</v>
      </c>
      <c r="U80" s="147" t="s">
        <v>158</v>
      </c>
      <c r="V80" s="152" t="s">
        <v>158</v>
      </c>
      <c r="W80" s="153" t="s">
        <v>161</v>
      </c>
      <c r="Y80" s="167" t="s">
        <v>167</v>
      </c>
      <c r="Z80" s="168" t="s">
        <v>165</v>
      </c>
      <c r="AA80" s="144" t="s">
        <v>166</v>
      </c>
      <c r="AC80" s="119" t="s">
        <v>382</v>
      </c>
      <c r="AE80" s="239" t="s">
        <v>473</v>
      </c>
      <c r="AF80" s="232"/>
      <c r="AG80" s="242"/>
    </row>
    <row r="81" spans="1:33" ht="51" x14ac:dyDescent="0.2">
      <c r="A81" s="362"/>
      <c r="B81" s="412"/>
      <c r="C81" s="137">
        <v>57</v>
      </c>
      <c r="D81" s="25"/>
      <c r="E81" s="284" t="s">
        <v>119</v>
      </c>
      <c r="F81" s="285">
        <v>2</v>
      </c>
      <c r="G81" s="481"/>
      <c r="H81" s="85"/>
      <c r="I81" s="94"/>
      <c r="J81" s="100"/>
      <c r="K81" s="94"/>
      <c r="L81" s="94"/>
      <c r="M81" s="100"/>
      <c r="N81" s="100"/>
      <c r="P81" s="222"/>
      <c r="Q81" s="214"/>
      <c r="S81" s="119" t="s">
        <v>173</v>
      </c>
      <c r="U81" s="147" t="s">
        <v>158</v>
      </c>
      <c r="V81" s="152" t="s">
        <v>158</v>
      </c>
      <c r="W81" s="153" t="s">
        <v>163</v>
      </c>
      <c r="Y81" s="167" t="s">
        <v>108</v>
      </c>
      <c r="Z81" s="168" t="s">
        <v>165</v>
      </c>
      <c r="AA81" s="144" t="s">
        <v>166</v>
      </c>
      <c r="AC81" s="119" t="s">
        <v>457</v>
      </c>
      <c r="AE81" s="387" t="s">
        <v>471</v>
      </c>
      <c r="AF81" s="232"/>
      <c r="AG81" s="242"/>
    </row>
    <row r="82" spans="1:33" ht="72" x14ac:dyDescent="0.2">
      <c r="A82" s="362"/>
      <c r="B82" s="413"/>
      <c r="C82" s="138">
        <v>58</v>
      </c>
      <c r="D82" s="25"/>
      <c r="E82" s="291" t="s">
        <v>129</v>
      </c>
      <c r="F82" s="292">
        <v>3</v>
      </c>
      <c r="G82" s="482"/>
      <c r="H82" s="85"/>
      <c r="I82" s="93"/>
      <c r="J82" s="102"/>
      <c r="K82" s="93"/>
      <c r="L82" s="93"/>
      <c r="M82" s="102"/>
      <c r="N82" s="102"/>
      <c r="P82" s="223"/>
      <c r="Q82" s="216"/>
      <c r="S82" s="120" t="s">
        <v>173</v>
      </c>
      <c r="U82" s="154" t="s">
        <v>158</v>
      </c>
      <c r="V82" s="155" t="s">
        <v>158</v>
      </c>
      <c r="W82" s="156" t="s">
        <v>163</v>
      </c>
      <c r="Y82" s="171" t="s">
        <v>167</v>
      </c>
      <c r="Z82" s="172" t="s">
        <v>167</v>
      </c>
      <c r="AA82" s="145" t="s">
        <v>166</v>
      </c>
      <c r="AC82" s="120" t="s">
        <v>445</v>
      </c>
      <c r="AE82" s="248" t="s">
        <v>358</v>
      </c>
      <c r="AF82" s="254" t="s">
        <v>359</v>
      </c>
      <c r="AG82" s="243">
        <f>15*20000</f>
        <v>300000</v>
      </c>
    </row>
    <row r="83" spans="1:33" ht="3.75" customHeight="1" x14ac:dyDescent="0.2">
      <c r="A83" s="362"/>
      <c r="B83" s="32"/>
      <c r="C83" s="127"/>
      <c r="E83" s="110"/>
      <c r="F83" s="110"/>
      <c r="G83" s="256"/>
      <c r="H83" s="86"/>
      <c r="I83" s="91"/>
      <c r="J83" s="91"/>
      <c r="K83" s="91"/>
      <c r="L83" s="91"/>
      <c r="M83" s="91"/>
      <c r="N83" s="91"/>
      <c r="Q83" s="22"/>
      <c r="S83" s="22"/>
      <c r="Y83" s="173"/>
      <c r="Z83" s="173"/>
      <c r="AC83" s="22"/>
    </row>
    <row r="84" spans="1:33" ht="7.5" customHeight="1" x14ac:dyDescent="0.2">
      <c r="A84" s="362"/>
      <c r="B84" s="32"/>
      <c r="C84" s="127"/>
      <c r="E84" s="110"/>
      <c r="F84" s="110"/>
      <c r="G84" s="256"/>
      <c r="H84" s="86"/>
      <c r="I84" s="91"/>
      <c r="J84" s="91"/>
      <c r="K84" s="91"/>
      <c r="L84" s="91"/>
      <c r="M84" s="91"/>
      <c r="N84" s="91"/>
      <c r="Q84" s="22"/>
      <c r="S84" s="22"/>
      <c r="Y84" s="173"/>
      <c r="Z84" s="173"/>
      <c r="AC84" s="22"/>
    </row>
    <row r="85" spans="1:33" ht="25.5" customHeight="1" x14ac:dyDescent="0.2">
      <c r="A85" s="362"/>
      <c r="B85" s="363" t="s">
        <v>465</v>
      </c>
      <c r="C85" s="364"/>
      <c r="D85" s="365"/>
      <c r="E85" s="366"/>
      <c r="F85" s="366"/>
      <c r="G85" s="366"/>
      <c r="H85" s="367"/>
      <c r="I85" s="368"/>
      <c r="J85" s="368"/>
      <c r="K85" s="368"/>
      <c r="L85" s="368"/>
      <c r="M85" s="368"/>
      <c r="N85" s="368"/>
      <c r="O85" s="362"/>
      <c r="P85" s="367"/>
      <c r="Q85" s="369"/>
      <c r="R85" s="362"/>
      <c r="S85" s="369"/>
      <c r="T85" s="362"/>
      <c r="U85" s="370"/>
      <c r="V85" s="370"/>
      <c r="W85" s="370"/>
      <c r="X85" s="362"/>
      <c r="Y85" s="371"/>
      <c r="Z85" s="371"/>
      <c r="AA85" s="367"/>
      <c r="AB85" s="362"/>
      <c r="AC85" s="369"/>
      <c r="AD85" s="362"/>
      <c r="AE85" s="372"/>
      <c r="AF85" s="367"/>
      <c r="AG85" s="373"/>
    </row>
    <row r="86" spans="1:33" ht="60" x14ac:dyDescent="0.2">
      <c r="A86" s="362"/>
      <c r="B86" s="439" t="s">
        <v>109</v>
      </c>
      <c r="C86" s="128">
        <v>24</v>
      </c>
      <c r="D86" s="25"/>
      <c r="E86" s="261" t="s">
        <v>375</v>
      </c>
      <c r="F86" s="262">
        <v>1</v>
      </c>
      <c r="G86" s="263"/>
      <c r="H86" s="85"/>
      <c r="I86" s="92"/>
      <c r="J86" s="92"/>
      <c r="K86" s="92"/>
      <c r="L86" s="98"/>
      <c r="M86" s="92"/>
      <c r="N86" s="92"/>
      <c r="P86" s="221" t="s">
        <v>290</v>
      </c>
      <c r="Q86" s="213" t="s">
        <v>293</v>
      </c>
      <c r="S86" s="116" t="s">
        <v>173</v>
      </c>
      <c r="U86" s="149"/>
      <c r="V86" s="150" t="s">
        <v>161</v>
      </c>
      <c r="W86" s="151"/>
      <c r="Y86" s="169" t="s">
        <v>167</v>
      </c>
      <c r="Z86" s="170" t="s">
        <v>165</v>
      </c>
      <c r="AA86" s="164" t="s">
        <v>172</v>
      </c>
      <c r="AC86" s="116" t="s">
        <v>429</v>
      </c>
      <c r="AE86" s="390" t="s">
        <v>473</v>
      </c>
      <c r="AF86" s="231"/>
      <c r="AG86" s="237"/>
    </row>
    <row r="87" spans="1:33" ht="63.75" x14ac:dyDescent="0.2">
      <c r="A87" s="362"/>
      <c r="B87" s="437"/>
      <c r="C87" s="129">
        <v>25</v>
      </c>
      <c r="D87" s="25"/>
      <c r="E87" s="267" t="s">
        <v>120</v>
      </c>
      <c r="F87" s="268">
        <v>2</v>
      </c>
      <c r="G87" s="266"/>
      <c r="H87" s="85"/>
      <c r="I87" s="94"/>
      <c r="J87" s="100"/>
      <c r="K87" s="94"/>
      <c r="L87" s="100"/>
      <c r="M87" s="100"/>
      <c r="N87" s="94"/>
      <c r="P87" s="222" t="s">
        <v>290</v>
      </c>
      <c r="Q87" s="214" t="s">
        <v>292</v>
      </c>
      <c r="S87" s="119" t="s">
        <v>173</v>
      </c>
      <c r="U87" s="147" t="s">
        <v>158</v>
      </c>
      <c r="V87" s="152" t="s">
        <v>158</v>
      </c>
      <c r="W87" s="153" t="s">
        <v>161</v>
      </c>
      <c r="Y87" s="167" t="s">
        <v>167</v>
      </c>
      <c r="Z87" s="168" t="s">
        <v>167</v>
      </c>
      <c r="AA87" s="165" t="s">
        <v>172</v>
      </c>
      <c r="AC87" s="119" t="s">
        <v>329</v>
      </c>
      <c r="AE87" s="391" t="s">
        <v>486</v>
      </c>
      <c r="AF87" s="232"/>
      <c r="AG87" s="242"/>
    </row>
    <row r="88" spans="1:33" ht="120" x14ac:dyDescent="0.2">
      <c r="A88" s="362"/>
      <c r="B88" s="437"/>
      <c r="C88" s="129">
        <v>26</v>
      </c>
      <c r="D88" s="25"/>
      <c r="E88" s="267" t="s">
        <v>363</v>
      </c>
      <c r="F88" s="268">
        <v>2</v>
      </c>
      <c r="G88" s="266"/>
      <c r="H88" s="85"/>
      <c r="I88" s="94"/>
      <c r="J88" s="100"/>
      <c r="K88" s="94"/>
      <c r="L88" s="100"/>
      <c r="M88" s="94"/>
      <c r="N88" s="94"/>
      <c r="P88" s="226" t="s">
        <v>295</v>
      </c>
      <c r="Q88" s="214" t="s">
        <v>294</v>
      </c>
      <c r="S88" s="119" t="s">
        <v>173</v>
      </c>
      <c r="U88" s="147" t="s">
        <v>161</v>
      </c>
      <c r="V88" s="152" t="s">
        <v>161</v>
      </c>
      <c r="W88" s="153" t="s">
        <v>161</v>
      </c>
      <c r="Y88" s="167" t="s">
        <v>167</v>
      </c>
      <c r="Z88" s="168" t="s">
        <v>167</v>
      </c>
      <c r="AA88" s="144" t="s">
        <v>170</v>
      </c>
      <c r="AC88" s="119" t="s">
        <v>430</v>
      </c>
      <c r="AE88" s="239" t="s">
        <v>473</v>
      </c>
      <c r="AF88" s="232"/>
      <c r="AG88" s="242"/>
    </row>
    <row r="89" spans="1:33" ht="168" x14ac:dyDescent="0.2">
      <c r="A89" s="362"/>
      <c r="B89" s="440"/>
      <c r="C89" s="130">
        <v>27</v>
      </c>
      <c r="D89" s="25"/>
      <c r="E89" s="269" t="s">
        <v>139</v>
      </c>
      <c r="F89" s="270">
        <v>3</v>
      </c>
      <c r="G89" s="398" t="s">
        <v>487</v>
      </c>
      <c r="H89" s="85"/>
      <c r="I89" s="93"/>
      <c r="J89" s="102"/>
      <c r="K89" s="93"/>
      <c r="L89" s="102"/>
      <c r="M89" s="93"/>
      <c r="N89" s="93"/>
      <c r="P89" s="227" t="s">
        <v>296</v>
      </c>
      <c r="Q89" s="216" t="s">
        <v>294</v>
      </c>
      <c r="S89" s="120" t="s">
        <v>173</v>
      </c>
      <c r="U89" s="154" t="s">
        <v>161</v>
      </c>
      <c r="V89" s="155" t="s">
        <v>161</v>
      </c>
      <c r="W89" s="156" t="s">
        <v>161</v>
      </c>
      <c r="Y89" s="171" t="s">
        <v>108</v>
      </c>
      <c r="Z89" s="172" t="s">
        <v>108</v>
      </c>
      <c r="AA89" s="145" t="s">
        <v>170</v>
      </c>
      <c r="AC89" s="120" t="s">
        <v>431</v>
      </c>
      <c r="AE89" s="248" t="s">
        <v>473</v>
      </c>
      <c r="AF89" s="233"/>
      <c r="AG89" s="243"/>
    </row>
    <row r="90" spans="1:33" ht="4.5" customHeight="1" x14ac:dyDescent="0.2">
      <c r="B90" s="32"/>
      <c r="C90" s="127"/>
      <c r="E90" s="110"/>
      <c r="F90" s="110"/>
      <c r="G90" s="256"/>
      <c r="H90" s="86"/>
      <c r="I90" s="91"/>
      <c r="J90" s="91"/>
      <c r="K90" s="91"/>
      <c r="L90" s="91"/>
      <c r="M90" s="91"/>
      <c r="N90" s="91"/>
      <c r="Q90" s="22"/>
      <c r="S90" s="22"/>
      <c r="Y90" s="173"/>
      <c r="Z90" s="173"/>
      <c r="AC90" s="22"/>
    </row>
    <row r="91" spans="1:33" ht="10.5" customHeight="1" x14ac:dyDescent="0.2">
      <c r="B91" s="32"/>
      <c r="C91" s="127"/>
      <c r="E91" s="110"/>
      <c r="F91" s="110"/>
      <c r="G91" s="256"/>
      <c r="H91" s="86"/>
      <c r="I91" s="91"/>
      <c r="J91" s="91"/>
      <c r="K91" s="91"/>
      <c r="L91" s="91"/>
      <c r="M91" s="91"/>
      <c r="N91" s="91"/>
      <c r="Q91" s="22"/>
      <c r="S91" s="22"/>
      <c r="Y91" s="173"/>
      <c r="Z91" s="173"/>
      <c r="AC91" s="22"/>
    </row>
    <row r="92" spans="1:33" ht="25.5" customHeight="1" x14ac:dyDescent="0.2">
      <c r="A92" s="374"/>
      <c r="B92" s="375" t="s">
        <v>466</v>
      </c>
      <c r="C92" s="376"/>
      <c r="D92" s="377"/>
      <c r="E92" s="378"/>
      <c r="F92" s="378"/>
      <c r="G92" s="378"/>
      <c r="H92" s="379"/>
      <c r="I92" s="380"/>
      <c r="J92" s="380"/>
      <c r="K92" s="380"/>
      <c r="L92" s="380"/>
      <c r="M92" s="380"/>
      <c r="N92" s="380"/>
      <c r="O92" s="374"/>
      <c r="P92" s="379"/>
      <c r="Q92" s="381"/>
      <c r="R92" s="374"/>
      <c r="S92" s="381"/>
      <c r="T92" s="374"/>
      <c r="U92" s="382"/>
      <c r="V92" s="382"/>
      <c r="W92" s="382"/>
      <c r="X92" s="374"/>
      <c r="Y92" s="383"/>
      <c r="Z92" s="383"/>
      <c r="AA92" s="379"/>
      <c r="AB92" s="374"/>
      <c r="AC92" s="381"/>
      <c r="AD92" s="374"/>
      <c r="AE92" s="384"/>
      <c r="AF92" s="379"/>
      <c r="AG92" s="385"/>
    </row>
    <row r="93" spans="1:33" ht="60" x14ac:dyDescent="0.2">
      <c r="A93" s="374"/>
      <c r="B93" s="439" t="s">
        <v>24</v>
      </c>
      <c r="C93" s="128">
        <v>9</v>
      </c>
      <c r="D93" s="25"/>
      <c r="E93" s="261" t="s">
        <v>132</v>
      </c>
      <c r="F93" s="262">
        <v>1</v>
      </c>
      <c r="G93" s="475" t="s">
        <v>453</v>
      </c>
      <c r="H93" s="85"/>
      <c r="I93" s="92"/>
      <c r="J93" s="98"/>
      <c r="K93" s="98"/>
      <c r="L93" s="92"/>
      <c r="M93" s="98"/>
      <c r="N93" s="98"/>
      <c r="P93" s="221" t="s">
        <v>283</v>
      </c>
      <c r="Q93" s="213" t="s">
        <v>285</v>
      </c>
      <c r="S93" s="116" t="s">
        <v>173</v>
      </c>
      <c r="U93" s="149" t="s">
        <v>161</v>
      </c>
      <c r="V93" s="150" t="s">
        <v>161</v>
      </c>
      <c r="W93" s="151" t="s">
        <v>161</v>
      </c>
      <c r="Y93" s="169" t="s">
        <v>167</v>
      </c>
      <c r="Z93" s="170" t="s">
        <v>167</v>
      </c>
      <c r="AA93" s="143" t="s">
        <v>166</v>
      </c>
      <c r="AC93" s="116" t="s">
        <v>373</v>
      </c>
      <c r="AE93" s="230" t="s">
        <v>473</v>
      </c>
      <c r="AF93" s="231"/>
      <c r="AG93" s="237"/>
    </row>
    <row r="94" spans="1:33" ht="93" customHeight="1" x14ac:dyDescent="0.2">
      <c r="A94" s="374"/>
      <c r="B94" s="437"/>
      <c r="C94" s="129">
        <v>10</v>
      </c>
      <c r="D94" s="25"/>
      <c r="E94" s="264" t="s">
        <v>236</v>
      </c>
      <c r="F94" s="265">
        <v>1</v>
      </c>
      <c r="G94" s="476"/>
      <c r="H94" s="85"/>
      <c r="I94" s="100"/>
      <c r="J94" s="100"/>
      <c r="K94" s="94"/>
      <c r="L94" s="94"/>
      <c r="M94" s="100"/>
      <c r="N94" s="100"/>
      <c r="P94" s="222" t="s">
        <v>297</v>
      </c>
      <c r="Q94" s="214" t="s">
        <v>298</v>
      </c>
      <c r="S94" s="125" t="s">
        <v>299</v>
      </c>
      <c r="U94" s="147" t="s">
        <v>161</v>
      </c>
      <c r="V94" s="152"/>
      <c r="W94" s="153" t="s">
        <v>158</v>
      </c>
      <c r="Y94" s="167" t="s">
        <v>167</v>
      </c>
      <c r="Z94" s="168" t="s">
        <v>167</v>
      </c>
      <c r="AA94" s="144" t="s">
        <v>166</v>
      </c>
      <c r="AC94" s="125" t="s">
        <v>373</v>
      </c>
      <c r="AE94" s="239" t="s">
        <v>473</v>
      </c>
      <c r="AF94" s="232"/>
      <c r="AG94" s="242"/>
    </row>
    <row r="95" spans="1:33" ht="60" x14ac:dyDescent="0.2">
      <c r="A95" s="374"/>
      <c r="B95" s="437"/>
      <c r="C95" s="129">
        <v>11</v>
      </c>
      <c r="D95" s="25"/>
      <c r="E95" s="267" t="s">
        <v>451</v>
      </c>
      <c r="F95" s="268">
        <v>2</v>
      </c>
      <c r="G95" s="304" t="s">
        <v>482</v>
      </c>
      <c r="H95" s="85"/>
      <c r="I95" s="94"/>
      <c r="J95" s="100"/>
      <c r="K95" s="94"/>
      <c r="L95" s="94"/>
      <c r="M95" s="100"/>
      <c r="N95" s="100"/>
      <c r="P95" s="222" t="s">
        <v>288</v>
      </c>
      <c r="Q95" s="214" t="s">
        <v>289</v>
      </c>
      <c r="S95" s="328" t="s">
        <v>432</v>
      </c>
      <c r="U95" s="147" t="s">
        <v>161</v>
      </c>
      <c r="V95" s="152" t="s">
        <v>162</v>
      </c>
      <c r="W95" s="153"/>
      <c r="Y95" s="167" t="s">
        <v>167</v>
      </c>
      <c r="Z95" s="168" t="s">
        <v>171</v>
      </c>
      <c r="AA95" s="144" t="s">
        <v>170</v>
      </c>
      <c r="AC95" s="125" t="s">
        <v>373</v>
      </c>
      <c r="AE95" s="239" t="s">
        <v>473</v>
      </c>
      <c r="AF95" s="232"/>
      <c r="AG95" s="242"/>
    </row>
    <row r="96" spans="1:33" ht="60" x14ac:dyDescent="0.2">
      <c r="A96" s="374"/>
      <c r="B96" s="437"/>
      <c r="C96" s="129">
        <v>12</v>
      </c>
      <c r="D96" s="25"/>
      <c r="E96" s="267" t="s">
        <v>125</v>
      </c>
      <c r="F96" s="268">
        <v>2</v>
      </c>
      <c r="G96" s="477" t="s">
        <v>454</v>
      </c>
      <c r="H96" s="85"/>
      <c r="I96" s="100"/>
      <c r="J96" s="100"/>
      <c r="K96" s="94"/>
      <c r="L96" s="94"/>
      <c r="M96" s="94"/>
      <c r="N96" s="94"/>
      <c r="P96" s="222"/>
      <c r="Q96" s="214"/>
      <c r="S96" s="469" t="s">
        <v>432</v>
      </c>
      <c r="U96" s="147" t="s">
        <v>163</v>
      </c>
      <c r="V96" s="152"/>
      <c r="W96" s="153" t="s">
        <v>163</v>
      </c>
      <c r="Y96" s="167" t="s">
        <v>167</v>
      </c>
      <c r="Z96" s="168" t="s">
        <v>167</v>
      </c>
      <c r="AA96" s="144" t="s">
        <v>166</v>
      </c>
      <c r="AC96" s="125" t="s">
        <v>434</v>
      </c>
      <c r="AE96" s="239" t="s">
        <v>473</v>
      </c>
      <c r="AF96" s="232"/>
      <c r="AG96" s="242"/>
    </row>
    <row r="97" spans="1:33" ht="60" x14ac:dyDescent="0.2">
      <c r="A97" s="374"/>
      <c r="B97" s="437"/>
      <c r="C97" s="129">
        <v>13</v>
      </c>
      <c r="D97" s="25"/>
      <c r="E97" s="267" t="s">
        <v>112</v>
      </c>
      <c r="F97" s="268">
        <v>2</v>
      </c>
      <c r="G97" s="478"/>
      <c r="H97" s="85"/>
      <c r="I97" s="100"/>
      <c r="J97" s="100"/>
      <c r="K97" s="94"/>
      <c r="L97" s="94"/>
      <c r="M97" s="94"/>
      <c r="N97" s="94"/>
      <c r="P97" s="222"/>
      <c r="Q97" s="214"/>
      <c r="S97" s="479"/>
      <c r="U97" s="147" t="s">
        <v>163</v>
      </c>
      <c r="V97" s="152"/>
      <c r="W97" s="153" t="s">
        <v>163</v>
      </c>
      <c r="Y97" s="167" t="s">
        <v>167</v>
      </c>
      <c r="Z97" s="168" t="s">
        <v>167</v>
      </c>
      <c r="AA97" s="144" t="s">
        <v>166</v>
      </c>
      <c r="AC97" s="125" t="s">
        <v>434</v>
      </c>
      <c r="AE97" s="239" t="s">
        <v>473</v>
      </c>
      <c r="AF97" s="232"/>
      <c r="AG97" s="242"/>
    </row>
    <row r="98" spans="1:33" ht="60" x14ac:dyDescent="0.2">
      <c r="A98" s="374"/>
      <c r="B98" s="437"/>
      <c r="C98" s="129">
        <v>14</v>
      </c>
      <c r="D98" s="25"/>
      <c r="E98" s="275" t="s">
        <v>131</v>
      </c>
      <c r="F98" s="276">
        <v>3</v>
      </c>
      <c r="G98" s="305" t="s">
        <v>433</v>
      </c>
      <c r="H98" s="85"/>
      <c r="I98" s="94"/>
      <c r="J98" s="94"/>
      <c r="K98" s="100"/>
      <c r="L98" s="94"/>
      <c r="M98" s="100"/>
      <c r="N98" s="94"/>
      <c r="P98" s="222"/>
      <c r="Q98" s="214"/>
      <c r="S98" s="119" t="s">
        <v>173</v>
      </c>
      <c r="U98" s="147"/>
      <c r="V98" s="152" t="s">
        <v>163</v>
      </c>
      <c r="W98" s="153"/>
      <c r="Y98" s="167" t="s">
        <v>167</v>
      </c>
      <c r="Z98" s="168" t="s">
        <v>108</v>
      </c>
      <c r="AA98" s="144" t="s">
        <v>166</v>
      </c>
      <c r="AC98" s="119" t="s">
        <v>373</v>
      </c>
      <c r="AE98" s="239" t="s">
        <v>473</v>
      </c>
      <c r="AF98" s="232"/>
      <c r="AG98" s="242"/>
    </row>
    <row r="99" spans="1:33" ht="72" x14ac:dyDescent="0.2">
      <c r="A99" s="374"/>
      <c r="B99" s="440"/>
      <c r="C99" s="130">
        <v>15</v>
      </c>
      <c r="D99" s="25"/>
      <c r="E99" s="269" t="s">
        <v>121</v>
      </c>
      <c r="F99" s="270">
        <v>3</v>
      </c>
      <c r="G99" s="306" t="s">
        <v>433</v>
      </c>
      <c r="H99" s="85"/>
      <c r="I99" s="93"/>
      <c r="J99" s="102"/>
      <c r="K99" s="93"/>
      <c r="L99" s="93"/>
      <c r="M99" s="102"/>
      <c r="N99" s="93"/>
      <c r="P99" s="223"/>
      <c r="Q99" s="216"/>
      <c r="S99" s="120" t="s">
        <v>173</v>
      </c>
      <c r="U99" s="154" t="s">
        <v>163</v>
      </c>
      <c r="V99" s="155"/>
      <c r="W99" s="156" t="s">
        <v>163</v>
      </c>
      <c r="Y99" s="171" t="s">
        <v>167</v>
      </c>
      <c r="Z99" s="172" t="s">
        <v>108</v>
      </c>
      <c r="AA99" s="145" t="s">
        <v>166</v>
      </c>
      <c r="AC99" s="120" t="s">
        <v>373</v>
      </c>
      <c r="AE99" s="248" t="s">
        <v>473</v>
      </c>
      <c r="AF99" s="233"/>
      <c r="AG99" s="243"/>
    </row>
    <row r="100" spans="1:33" ht="6" customHeight="1" x14ac:dyDescent="0.2">
      <c r="A100" s="374"/>
      <c r="B100" s="32"/>
      <c r="C100" s="127"/>
      <c r="E100" s="110"/>
      <c r="F100" s="110"/>
      <c r="G100" s="256"/>
      <c r="H100" s="86"/>
      <c r="I100" s="91"/>
      <c r="J100" s="91"/>
      <c r="K100" s="91"/>
      <c r="L100" s="91"/>
      <c r="M100" s="91"/>
      <c r="N100" s="91"/>
      <c r="Q100" s="22"/>
      <c r="S100" s="22"/>
      <c r="Y100" s="173"/>
      <c r="Z100" s="173"/>
      <c r="AC100" s="22"/>
    </row>
    <row r="101" spans="1:33" ht="7.5" customHeight="1" x14ac:dyDescent="0.2">
      <c r="A101" s="374"/>
      <c r="B101" s="32"/>
      <c r="C101" s="127"/>
      <c r="E101" s="110"/>
      <c r="F101" s="110"/>
      <c r="G101" s="256"/>
      <c r="H101" s="86"/>
      <c r="I101" s="91"/>
      <c r="J101" s="91"/>
      <c r="K101" s="91"/>
      <c r="L101" s="91"/>
      <c r="M101" s="91"/>
      <c r="N101" s="91"/>
      <c r="Q101" s="22"/>
      <c r="S101" s="22"/>
      <c r="Y101" s="173"/>
      <c r="Z101" s="173"/>
      <c r="AC101" s="22"/>
    </row>
    <row r="102" spans="1:33" ht="25.5" customHeight="1" x14ac:dyDescent="0.2">
      <c r="A102" s="374"/>
      <c r="B102" s="375" t="s">
        <v>466</v>
      </c>
      <c r="C102" s="376"/>
      <c r="D102" s="377"/>
      <c r="E102" s="378"/>
      <c r="F102" s="378"/>
      <c r="G102" s="378"/>
      <c r="H102" s="379"/>
      <c r="I102" s="380"/>
      <c r="J102" s="380"/>
      <c r="K102" s="380"/>
      <c r="L102" s="380"/>
      <c r="M102" s="380"/>
      <c r="N102" s="380"/>
      <c r="O102" s="374"/>
      <c r="P102" s="379"/>
      <c r="Q102" s="381"/>
      <c r="R102" s="374"/>
      <c r="S102" s="381"/>
      <c r="T102" s="374"/>
      <c r="U102" s="382"/>
      <c r="V102" s="382"/>
      <c r="W102" s="382"/>
      <c r="X102" s="374"/>
      <c r="Y102" s="383"/>
      <c r="Z102" s="383"/>
      <c r="AA102" s="379"/>
      <c r="AB102" s="374"/>
      <c r="AC102" s="381"/>
      <c r="AD102" s="374"/>
      <c r="AE102" s="384"/>
      <c r="AF102" s="379"/>
      <c r="AG102" s="385"/>
    </row>
    <row r="103" spans="1:33" ht="60" x14ac:dyDescent="0.2">
      <c r="A103" s="374"/>
      <c r="B103" s="439" t="s">
        <v>137</v>
      </c>
      <c r="C103" s="128">
        <v>16</v>
      </c>
      <c r="D103" s="104"/>
      <c r="E103" s="261" t="s">
        <v>138</v>
      </c>
      <c r="F103" s="262">
        <v>1</v>
      </c>
      <c r="G103" s="334" t="s">
        <v>435</v>
      </c>
      <c r="H103" s="105"/>
      <c r="I103" s="107"/>
      <c r="J103" s="98"/>
      <c r="K103" s="98"/>
      <c r="L103" s="107"/>
      <c r="M103" s="107"/>
      <c r="N103" s="107"/>
      <c r="P103" s="221" t="s">
        <v>255</v>
      </c>
      <c r="Q103" s="213" t="s">
        <v>326</v>
      </c>
      <c r="S103" s="116" t="s">
        <v>173</v>
      </c>
      <c r="U103" s="149" t="s">
        <v>158</v>
      </c>
      <c r="V103" s="150" t="s">
        <v>158</v>
      </c>
      <c r="W103" s="151"/>
      <c r="Y103" s="169" t="s">
        <v>165</v>
      </c>
      <c r="Z103" s="170" t="s">
        <v>167</v>
      </c>
      <c r="AA103" s="143" t="s">
        <v>166</v>
      </c>
      <c r="AC103" s="122" t="s">
        <v>402</v>
      </c>
      <c r="AE103" s="390" t="s">
        <v>471</v>
      </c>
      <c r="AF103" s="231"/>
      <c r="AG103" s="237"/>
    </row>
    <row r="104" spans="1:33" ht="36" x14ac:dyDescent="0.2">
      <c r="A104" s="374"/>
      <c r="B104" s="437"/>
      <c r="C104" s="129">
        <v>17</v>
      </c>
      <c r="D104" s="25"/>
      <c r="E104" s="264" t="s">
        <v>175</v>
      </c>
      <c r="F104" s="265">
        <v>1</v>
      </c>
      <c r="G104" s="329" t="s">
        <v>436</v>
      </c>
      <c r="H104" s="85"/>
      <c r="I104" s="94"/>
      <c r="J104" s="100"/>
      <c r="K104" s="100"/>
      <c r="L104" s="94"/>
      <c r="M104" s="94"/>
      <c r="N104" s="94"/>
      <c r="P104" s="222"/>
      <c r="Q104" s="214"/>
      <c r="S104" s="178" t="s">
        <v>361</v>
      </c>
      <c r="U104" s="147" t="s">
        <v>158</v>
      </c>
      <c r="V104" s="152" t="s">
        <v>158</v>
      </c>
      <c r="W104" s="153"/>
      <c r="Y104" s="167" t="s">
        <v>108</v>
      </c>
      <c r="Z104" s="168" t="s">
        <v>108</v>
      </c>
      <c r="AA104" s="144" t="s">
        <v>166</v>
      </c>
      <c r="AC104" s="178" t="s">
        <v>329</v>
      </c>
      <c r="AE104" s="391" t="s">
        <v>473</v>
      </c>
      <c r="AF104" s="232"/>
      <c r="AG104" s="242"/>
    </row>
    <row r="105" spans="1:33" ht="48" x14ac:dyDescent="0.2">
      <c r="A105" s="374"/>
      <c r="B105" s="437"/>
      <c r="C105" s="133">
        <v>18</v>
      </c>
      <c r="D105" s="25"/>
      <c r="E105" s="267" t="s">
        <v>437</v>
      </c>
      <c r="F105" s="268">
        <v>2</v>
      </c>
      <c r="G105" s="266"/>
      <c r="H105" s="85"/>
      <c r="I105" s="97"/>
      <c r="J105" s="97"/>
      <c r="K105" s="99"/>
      <c r="L105" s="97"/>
      <c r="M105" s="97"/>
      <c r="N105" s="97"/>
      <c r="P105" s="222" t="s">
        <v>253</v>
      </c>
      <c r="Q105" s="214" t="s">
        <v>254</v>
      </c>
      <c r="S105" s="119" t="s">
        <v>173</v>
      </c>
      <c r="U105" s="147"/>
      <c r="V105" s="152" t="s">
        <v>161</v>
      </c>
      <c r="W105" s="153"/>
      <c r="Y105" s="167" t="s">
        <v>167</v>
      </c>
      <c r="Z105" s="168" t="s">
        <v>165</v>
      </c>
      <c r="AA105" s="144" t="s">
        <v>168</v>
      </c>
      <c r="AC105" s="119" t="s">
        <v>332</v>
      </c>
      <c r="AE105" s="391" t="s">
        <v>374</v>
      </c>
      <c r="AF105" s="232" t="s">
        <v>341</v>
      </c>
      <c r="AG105" s="242">
        <v>83200</v>
      </c>
    </row>
    <row r="106" spans="1:33" ht="127.5" x14ac:dyDescent="0.2">
      <c r="A106" s="374"/>
      <c r="B106" s="437"/>
      <c r="C106" s="133">
        <v>19</v>
      </c>
      <c r="D106" s="25"/>
      <c r="E106" s="275" t="s">
        <v>439</v>
      </c>
      <c r="F106" s="276">
        <v>3</v>
      </c>
      <c r="G106" s="277" t="s">
        <v>452</v>
      </c>
      <c r="H106" s="85"/>
      <c r="I106" s="97"/>
      <c r="J106" s="99"/>
      <c r="K106" s="99"/>
      <c r="L106" s="97"/>
      <c r="M106" s="97"/>
      <c r="N106" s="97"/>
      <c r="P106" s="226" t="s">
        <v>309</v>
      </c>
      <c r="Q106" s="214" t="s">
        <v>308</v>
      </c>
      <c r="S106" s="123" t="s">
        <v>313</v>
      </c>
      <c r="U106" s="331" t="s">
        <v>163</v>
      </c>
      <c r="V106" s="152"/>
      <c r="W106" s="153"/>
      <c r="Y106" s="167" t="s">
        <v>167</v>
      </c>
      <c r="Z106" s="168" t="s">
        <v>167</v>
      </c>
      <c r="AA106" s="144" t="s">
        <v>170</v>
      </c>
      <c r="AC106" s="123" t="s">
        <v>401</v>
      </c>
      <c r="AE106" s="391" t="s">
        <v>473</v>
      </c>
      <c r="AF106" s="232"/>
      <c r="AG106" s="242"/>
    </row>
    <row r="107" spans="1:33" ht="60" x14ac:dyDescent="0.2">
      <c r="A107" s="374"/>
      <c r="B107" s="440"/>
      <c r="C107" s="130">
        <v>20</v>
      </c>
      <c r="D107" s="25"/>
      <c r="E107" s="269" t="s">
        <v>438</v>
      </c>
      <c r="F107" s="270">
        <v>3</v>
      </c>
      <c r="G107" s="271" t="s">
        <v>440</v>
      </c>
      <c r="H107" s="85"/>
      <c r="I107" s="93"/>
      <c r="J107" s="102"/>
      <c r="K107" s="102"/>
      <c r="L107" s="93"/>
      <c r="M107" s="93"/>
      <c r="N107" s="93"/>
      <c r="P107" s="223"/>
      <c r="Q107" s="216"/>
      <c r="S107" s="120" t="s">
        <v>173</v>
      </c>
      <c r="U107" s="332" t="s">
        <v>163</v>
      </c>
      <c r="V107" s="155"/>
      <c r="W107" s="156"/>
      <c r="Y107" s="171" t="s">
        <v>108</v>
      </c>
      <c r="Z107" s="172" t="s">
        <v>108</v>
      </c>
      <c r="AA107" s="392" t="s">
        <v>166</v>
      </c>
      <c r="AC107" s="120" t="s">
        <v>401</v>
      </c>
      <c r="AE107" s="393" t="s">
        <v>473</v>
      </c>
      <c r="AF107" s="233"/>
      <c r="AG107" s="243"/>
    </row>
    <row r="108" spans="1:33" ht="6.75" customHeight="1" x14ac:dyDescent="0.2">
      <c r="A108" s="374"/>
      <c r="B108" s="32"/>
      <c r="C108" s="127"/>
      <c r="E108" s="110"/>
      <c r="F108" s="110"/>
      <c r="G108" s="256"/>
      <c r="H108" s="86"/>
      <c r="I108" s="91"/>
      <c r="J108" s="91"/>
      <c r="K108" s="91"/>
      <c r="L108" s="91"/>
      <c r="M108" s="91"/>
      <c r="N108" s="91"/>
      <c r="Y108" s="173"/>
      <c r="Z108" s="173"/>
    </row>
    <row r="109" spans="1:33" ht="7.5" customHeight="1" x14ac:dyDescent="0.2">
      <c r="A109" s="374"/>
      <c r="B109" s="32"/>
      <c r="C109" s="127"/>
      <c r="E109" s="110"/>
      <c r="F109" s="110"/>
      <c r="G109" s="256"/>
      <c r="H109" s="86"/>
      <c r="I109" s="91"/>
      <c r="J109" s="91"/>
      <c r="K109" s="91"/>
      <c r="L109" s="91"/>
      <c r="M109" s="91"/>
      <c r="N109" s="91"/>
      <c r="Y109" s="173"/>
      <c r="Z109" s="173"/>
    </row>
    <row r="110" spans="1:33" ht="25.5" customHeight="1" x14ac:dyDescent="0.2">
      <c r="A110" s="374"/>
      <c r="B110" s="375" t="s">
        <v>466</v>
      </c>
      <c r="C110" s="376"/>
      <c r="D110" s="377"/>
      <c r="E110" s="378"/>
      <c r="F110" s="378"/>
      <c r="G110" s="378"/>
      <c r="H110" s="379"/>
      <c r="I110" s="380"/>
      <c r="J110" s="380"/>
      <c r="K110" s="380"/>
      <c r="L110" s="380"/>
      <c r="M110" s="380"/>
      <c r="N110" s="380"/>
      <c r="O110" s="374"/>
      <c r="P110" s="379"/>
      <c r="Q110" s="381"/>
      <c r="R110" s="374"/>
      <c r="S110" s="381"/>
      <c r="T110" s="374"/>
      <c r="U110" s="382"/>
      <c r="V110" s="382"/>
      <c r="W110" s="382"/>
      <c r="X110" s="374"/>
      <c r="Y110" s="383"/>
      <c r="Z110" s="383"/>
      <c r="AA110" s="379"/>
      <c r="AB110" s="374"/>
      <c r="AC110" s="381"/>
      <c r="AD110" s="374"/>
      <c r="AE110" s="384"/>
      <c r="AF110" s="379"/>
      <c r="AG110" s="385"/>
    </row>
    <row r="111" spans="1:33" ht="60" x14ac:dyDescent="0.2">
      <c r="A111" s="374"/>
      <c r="B111" s="424" t="s">
        <v>111</v>
      </c>
      <c r="C111" s="128">
        <v>6</v>
      </c>
      <c r="D111" s="25"/>
      <c r="E111" s="261" t="s">
        <v>450</v>
      </c>
      <c r="F111" s="262">
        <v>1</v>
      </c>
      <c r="G111" s="263"/>
      <c r="H111" s="85"/>
      <c r="I111" s="92"/>
      <c r="J111" s="98"/>
      <c r="K111" s="92"/>
      <c r="L111" s="92"/>
      <c r="M111" s="92"/>
      <c r="N111" s="92"/>
      <c r="P111" s="221" t="s">
        <v>255</v>
      </c>
      <c r="Q111" s="213" t="s">
        <v>326</v>
      </c>
      <c r="S111" s="116" t="s">
        <v>173</v>
      </c>
      <c r="U111" s="149" t="s">
        <v>158</v>
      </c>
      <c r="V111" s="150"/>
      <c r="W111" s="151"/>
      <c r="Y111" s="169" t="s">
        <v>165</v>
      </c>
      <c r="Z111" s="170" t="s">
        <v>165</v>
      </c>
      <c r="AA111" s="143" t="s">
        <v>166</v>
      </c>
      <c r="AC111" s="116" t="s">
        <v>332</v>
      </c>
      <c r="AE111" s="390" t="s">
        <v>471</v>
      </c>
      <c r="AF111" s="231"/>
      <c r="AG111" s="237"/>
    </row>
    <row r="112" spans="1:33" ht="63.75" customHeight="1" x14ac:dyDescent="0.2">
      <c r="A112" s="374"/>
      <c r="B112" s="424"/>
      <c r="C112" s="131">
        <v>7</v>
      </c>
      <c r="D112" s="25"/>
      <c r="E112" s="267" t="s">
        <v>362</v>
      </c>
      <c r="F112" s="268">
        <v>2</v>
      </c>
      <c r="G112" s="266"/>
      <c r="H112" s="85"/>
      <c r="I112" s="96"/>
      <c r="J112" s="101"/>
      <c r="K112" s="96"/>
      <c r="L112" s="96"/>
      <c r="M112" s="96"/>
      <c r="N112" s="96"/>
      <c r="P112" s="222" t="s">
        <v>302</v>
      </c>
      <c r="Q112" s="214" t="s">
        <v>303</v>
      </c>
      <c r="S112" s="119" t="s">
        <v>173</v>
      </c>
      <c r="U112" s="147" t="s">
        <v>161</v>
      </c>
      <c r="V112" s="152"/>
      <c r="W112" s="153"/>
      <c r="Y112" s="167" t="s">
        <v>165</v>
      </c>
      <c r="Z112" s="168" t="s">
        <v>167</v>
      </c>
      <c r="AA112" s="144" t="s">
        <v>166</v>
      </c>
      <c r="AC112" s="119" t="s">
        <v>370</v>
      </c>
      <c r="AE112" s="387" t="s">
        <v>471</v>
      </c>
      <c r="AF112" s="232"/>
      <c r="AG112" s="242"/>
    </row>
    <row r="113" spans="1:33" ht="70.5" customHeight="1" x14ac:dyDescent="0.2">
      <c r="A113" s="374"/>
      <c r="B113" s="424"/>
      <c r="C113" s="132" t="s">
        <v>156</v>
      </c>
      <c r="D113" s="25"/>
      <c r="E113" s="272" t="s">
        <v>372</v>
      </c>
      <c r="F113" s="273">
        <v>2</v>
      </c>
      <c r="G113" s="274"/>
      <c r="H113" s="85"/>
      <c r="I113" s="93"/>
      <c r="J113" s="102"/>
      <c r="K113" s="93"/>
      <c r="L113" s="93"/>
      <c r="M113" s="93"/>
      <c r="N113" s="93"/>
      <c r="P113" s="227" t="s">
        <v>301</v>
      </c>
      <c r="Q113" s="215" t="s">
        <v>300</v>
      </c>
      <c r="S113" s="118" t="s">
        <v>173</v>
      </c>
      <c r="U113" s="154" t="s">
        <v>161</v>
      </c>
      <c r="V113" s="155"/>
      <c r="W113" s="156"/>
      <c r="Y113" s="171" t="s">
        <v>165</v>
      </c>
      <c r="Z113" s="172" t="s">
        <v>167</v>
      </c>
      <c r="AA113" s="145" t="s">
        <v>166</v>
      </c>
      <c r="AC113" s="118" t="s">
        <v>371</v>
      </c>
      <c r="AE113" s="388" t="s">
        <v>471</v>
      </c>
      <c r="AF113" s="233"/>
      <c r="AG113" s="243"/>
    </row>
    <row r="114" spans="1:33" ht="7.5" customHeight="1" x14ac:dyDescent="0.2">
      <c r="A114" s="374"/>
      <c r="B114" s="32"/>
      <c r="C114" s="127"/>
      <c r="E114" s="91"/>
      <c r="F114" s="91"/>
      <c r="G114" s="256"/>
      <c r="H114" s="86"/>
      <c r="I114" s="91"/>
      <c r="J114" s="91"/>
      <c r="K114" s="91"/>
      <c r="L114" s="91"/>
      <c r="M114" s="91"/>
      <c r="N114" s="91"/>
      <c r="Q114" s="22"/>
      <c r="S114" s="22"/>
      <c r="Y114" s="173"/>
      <c r="Z114" s="173"/>
      <c r="AC114" s="22"/>
    </row>
    <row r="115" spans="1:33" ht="1.5" customHeight="1" x14ac:dyDescent="0.2">
      <c r="A115" s="374"/>
      <c r="B115" s="32"/>
      <c r="C115" s="127"/>
      <c r="E115" s="91"/>
      <c r="F115" s="91"/>
      <c r="G115" s="256"/>
      <c r="H115" s="86"/>
      <c r="I115" s="91"/>
      <c r="J115" s="91"/>
      <c r="K115" s="91"/>
      <c r="L115" s="91"/>
      <c r="M115" s="91"/>
      <c r="N115" s="91"/>
      <c r="Q115" s="22"/>
      <c r="S115" s="22"/>
      <c r="Y115" s="173"/>
      <c r="Z115" s="173"/>
      <c r="AC115" s="22"/>
    </row>
    <row r="116" spans="1:33" ht="3" customHeight="1" x14ac:dyDescent="0.2">
      <c r="A116" s="374"/>
      <c r="B116" s="32"/>
      <c r="C116" s="127"/>
      <c r="E116" s="91"/>
      <c r="F116" s="91"/>
      <c r="G116" s="256"/>
      <c r="H116" s="86"/>
      <c r="I116" s="91"/>
      <c r="J116" s="91"/>
      <c r="K116" s="91"/>
      <c r="L116" s="91"/>
      <c r="M116" s="91"/>
      <c r="N116" s="91"/>
      <c r="Q116" s="22"/>
      <c r="S116" s="22"/>
      <c r="Y116" s="173"/>
      <c r="Z116" s="173"/>
      <c r="AC116" s="22"/>
    </row>
    <row r="117" spans="1:33" ht="25.5" customHeight="1" x14ac:dyDescent="0.2">
      <c r="A117" s="374"/>
      <c r="B117" s="375" t="s">
        <v>466</v>
      </c>
      <c r="C117" s="376"/>
      <c r="D117" s="377"/>
      <c r="E117" s="378"/>
      <c r="F117" s="378"/>
      <c r="G117" s="378"/>
      <c r="H117" s="379"/>
      <c r="I117" s="380"/>
      <c r="J117" s="380"/>
      <c r="K117" s="380"/>
      <c r="L117" s="380"/>
      <c r="M117" s="380"/>
      <c r="N117" s="380"/>
      <c r="O117" s="374"/>
      <c r="P117" s="379"/>
      <c r="Q117" s="381"/>
      <c r="R117" s="374"/>
      <c r="S117" s="381"/>
      <c r="T117" s="374"/>
      <c r="U117" s="382"/>
      <c r="V117" s="382"/>
      <c r="W117" s="382"/>
      <c r="X117" s="374"/>
      <c r="Y117" s="383"/>
      <c r="Z117" s="383"/>
      <c r="AA117" s="379"/>
      <c r="AB117" s="374"/>
      <c r="AC117" s="381"/>
      <c r="AD117" s="374"/>
      <c r="AE117" s="384"/>
      <c r="AF117" s="379"/>
      <c r="AG117" s="385"/>
    </row>
    <row r="118" spans="1:33" ht="38.25" x14ac:dyDescent="0.2">
      <c r="A118" s="374"/>
      <c r="B118" s="411" t="s">
        <v>40</v>
      </c>
      <c r="C118" s="136">
        <v>44</v>
      </c>
      <c r="D118" s="25"/>
      <c r="E118" s="278" t="s">
        <v>366</v>
      </c>
      <c r="F118" s="279">
        <v>1</v>
      </c>
      <c r="G118" s="280" t="s">
        <v>482</v>
      </c>
      <c r="H118" s="85"/>
      <c r="I118" s="92"/>
      <c r="J118" s="92"/>
      <c r="K118" s="92"/>
      <c r="L118" s="92"/>
      <c r="M118" s="98"/>
      <c r="N118" s="92"/>
      <c r="P118" s="221"/>
      <c r="Q118" s="213"/>
      <c r="S118" s="116" t="s">
        <v>173</v>
      </c>
      <c r="U118" s="149"/>
      <c r="V118" s="150"/>
      <c r="W118" s="151" t="s">
        <v>158</v>
      </c>
      <c r="Y118" s="169" t="s">
        <v>165</v>
      </c>
      <c r="Z118" s="170" t="s">
        <v>167</v>
      </c>
      <c r="AA118" s="143" t="s">
        <v>166</v>
      </c>
      <c r="AC118" s="116" t="s">
        <v>330</v>
      </c>
      <c r="AE118" s="230" t="s">
        <v>387</v>
      </c>
      <c r="AF118" s="238" t="s">
        <v>386</v>
      </c>
      <c r="AG118" s="237">
        <f>192*2000</f>
        <v>384000</v>
      </c>
    </row>
    <row r="119" spans="1:33" ht="72" x14ac:dyDescent="0.2">
      <c r="A119" s="374"/>
      <c r="B119" s="412"/>
      <c r="C119" s="137">
        <v>45</v>
      </c>
      <c r="D119" s="25"/>
      <c r="E119" s="284" t="s">
        <v>133</v>
      </c>
      <c r="F119" s="285">
        <v>2</v>
      </c>
      <c r="G119" s="302" t="s">
        <v>483</v>
      </c>
      <c r="H119" s="85"/>
      <c r="I119" s="94"/>
      <c r="J119" s="100"/>
      <c r="K119" s="94"/>
      <c r="L119" s="100"/>
      <c r="M119" s="100"/>
      <c r="N119" s="94"/>
      <c r="P119" s="229" t="s">
        <v>281</v>
      </c>
      <c r="Q119" s="214" t="s">
        <v>282</v>
      </c>
      <c r="S119" s="119" t="s">
        <v>173</v>
      </c>
      <c r="U119" s="147"/>
      <c r="V119" s="152"/>
      <c r="W119" s="153" t="s">
        <v>161</v>
      </c>
      <c r="Y119" s="167" t="s">
        <v>167</v>
      </c>
      <c r="Z119" s="168" t="s">
        <v>167</v>
      </c>
      <c r="AA119" s="144" t="s">
        <v>170</v>
      </c>
      <c r="AC119" s="119" t="s">
        <v>329</v>
      </c>
      <c r="AE119" s="239" t="s">
        <v>473</v>
      </c>
      <c r="AF119" s="232"/>
      <c r="AG119" s="242"/>
    </row>
    <row r="120" spans="1:33" ht="60" x14ac:dyDescent="0.2">
      <c r="A120" s="374"/>
      <c r="B120" s="413"/>
      <c r="C120" s="138">
        <v>46</v>
      </c>
      <c r="D120" s="25"/>
      <c r="E120" s="294" t="s">
        <v>134</v>
      </c>
      <c r="F120" s="295">
        <v>2</v>
      </c>
      <c r="G120" s="303" t="s">
        <v>441</v>
      </c>
      <c r="H120" s="85"/>
      <c r="I120" s="93"/>
      <c r="J120" s="93"/>
      <c r="K120" s="93"/>
      <c r="L120" s="102"/>
      <c r="M120" s="102"/>
      <c r="N120" s="93"/>
      <c r="P120" s="223"/>
      <c r="Q120" s="216"/>
      <c r="S120" s="179" t="s">
        <v>361</v>
      </c>
      <c r="U120" s="154"/>
      <c r="V120" s="155" t="s">
        <v>158</v>
      </c>
      <c r="W120" s="156" t="s">
        <v>161</v>
      </c>
      <c r="Y120" s="171" t="s">
        <v>167</v>
      </c>
      <c r="Z120" s="172" t="s">
        <v>108</v>
      </c>
      <c r="AA120" s="166" t="s">
        <v>172</v>
      </c>
      <c r="AC120" s="179" t="s">
        <v>442</v>
      </c>
      <c r="AE120" s="248" t="s">
        <v>473</v>
      </c>
      <c r="AF120" s="233"/>
      <c r="AG120" s="243"/>
    </row>
    <row r="121" spans="1:33" ht="15" x14ac:dyDescent="0.2">
      <c r="A121" s="374"/>
      <c r="B121" s="32"/>
      <c r="C121" s="127"/>
      <c r="E121" s="110"/>
      <c r="F121" s="110"/>
      <c r="G121" s="256"/>
      <c r="H121" s="86"/>
      <c r="I121" s="91"/>
      <c r="J121" s="91"/>
      <c r="K121" s="91"/>
      <c r="L121" s="91"/>
      <c r="M121" s="91"/>
      <c r="N121" s="91"/>
      <c r="Q121" s="22"/>
      <c r="S121" s="22"/>
      <c r="Y121" s="173"/>
      <c r="Z121" s="173"/>
      <c r="AC121" s="22"/>
    </row>
    <row r="122" spans="1:33" ht="7.5" customHeight="1" x14ac:dyDescent="0.2">
      <c r="A122" s="374"/>
      <c r="B122" s="32"/>
      <c r="C122" s="127"/>
      <c r="E122" s="110"/>
      <c r="F122" s="110"/>
      <c r="G122" s="256"/>
      <c r="H122" s="86"/>
      <c r="I122" s="91"/>
      <c r="J122" s="91"/>
      <c r="K122" s="91"/>
      <c r="L122" s="91"/>
      <c r="M122" s="91"/>
      <c r="N122" s="91"/>
      <c r="Q122" s="22"/>
      <c r="S122" s="22"/>
      <c r="Y122" s="173"/>
      <c r="Z122" s="173"/>
      <c r="AC122" s="22"/>
    </row>
    <row r="123" spans="1:33" ht="25.5" customHeight="1" x14ac:dyDescent="0.2">
      <c r="A123" s="374"/>
      <c r="B123" s="375" t="s">
        <v>466</v>
      </c>
      <c r="C123" s="376"/>
      <c r="D123" s="377"/>
      <c r="E123" s="378"/>
      <c r="F123" s="378"/>
      <c r="G123" s="378"/>
      <c r="H123" s="379"/>
      <c r="I123" s="380"/>
      <c r="J123" s="380"/>
      <c r="K123" s="380"/>
      <c r="L123" s="380"/>
      <c r="M123" s="380"/>
      <c r="N123" s="380"/>
      <c r="O123" s="374"/>
      <c r="P123" s="379"/>
      <c r="Q123" s="381"/>
      <c r="R123" s="374"/>
      <c r="S123" s="381"/>
      <c r="T123" s="374"/>
      <c r="U123" s="382"/>
      <c r="V123" s="382"/>
      <c r="W123" s="382"/>
      <c r="X123" s="374"/>
      <c r="Y123" s="383"/>
      <c r="Z123" s="383"/>
      <c r="AA123" s="379"/>
      <c r="AB123" s="374"/>
      <c r="AC123" s="381"/>
      <c r="AD123" s="374"/>
      <c r="AE123" s="384"/>
      <c r="AF123" s="379"/>
      <c r="AG123" s="385"/>
    </row>
    <row r="124" spans="1:33" ht="51" x14ac:dyDescent="0.2">
      <c r="A124" s="374"/>
      <c r="B124" s="439" t="s">
        <v>122</v>
      </c>
      <c r="C124" s="128">
        <v>21</v>
      </c>
      <c r="D124" s="25"/>
      <c r="E124" s="261" t="s">
        <v>123</v>
      </c>
      <c r="F124" s="262">
        <v>1</v>
      </c>
      <c r="G124" s="263"/>
      <c r="H124" s="85"/>
      <c r="I124" s="92"/>
      <c r="J124" s="107"/>
      <c r="K124" s="98"/>
      <c r="L124" s="98"/>
      <c r="M124" s="92"/>
      <c r="N124" s="92"/>
      <c r="P124" s="221"/>
      <c r="Q124" s="213"/>
      <c r="S124" s="116" t="s">
        <v>173</v>
      </c>
      <c r="U124" s="149"/>
      <c r="V124" s="150" t="s">
        <v>161</v>
      </c>
      <c r="W124" s="151"/>
      <c r="Y124" s="169" t="s">
        <v>165</v>
      </c>
      <c r="Z124" s="170" t="s">
        <v>165</v>
      </c>
      <c r="AA124" s="143" t="s">
        <v>166</v>
      </c>
      <c r="AC124" s="116" t="s">
        <v>333</v>
      </c>
      <c r="AE124" s="390" t="s">
        <v>471</v>
      </c>
      <c r="AF124" s="231"/>
      <c r="AG124" s="237"/>
    </row>
    <row r="125" spans="1:33" ht="60" x14ac:dyDescent="0.2">
      <c r="A125" s="374"/>
      <c r="B125" s="437"/>
      <c r="C125" s="134" t="s">
        <v>157</v>
      </c>
      <c r="D125" s="25"/>
      <c r="E125" s="264" t="s">
        <v>124</v>
      </c>
      <c r="F125" s="265">
        <v>1</v>
      </c>
      <c r="G125" s="305" t="s">
        <v>444</v>
      </c>
      <c r="H125" s="85"/>
      <c r="I125" s="94"/>
      <c r="J125" s="115"/>
      <c r="K125" s="100"/>
      <c r="L125" s="100"/>
      <c r="M125" s="94"/>
      <c r="N125" s="94"/>
      <c r="P125" s="222" t="s">
        <v>290</v>
      </c>
      <c r="Q125" s="217" t="s">
        <v>291</v>
      </c>
      <c r="S125" s="121" t="s">
        <v>173</v>
      </c>
      <c r="U125" s="147"/>
      <c r="V125" s="152" t="s">
        <v>161</v>
      </c>
      <c r="W125" s="153"/>
      <c r="Y125" s="167" t="s">
        <v>167</v>
      </c>
      <c r="Z125" s="168" t="s">
        <v>165</v>
      </c>
      <c r="AA125" s="144" t="s">
        <v>166</v>
      </c>
      <c r="AC125" s="121" t="s">
        <v>333</v>
      </c>
      <c r="AE125" s="387" t="s">
        <v>471</v>
      </c>
      <c r="AF125" s="232"/>
      <c r="AG125" s="242"/>
    </row>
    <row r="126" spans="1:33" ht="48" x14ac:dyDescent="0.2">
      <c r="A126" s="374"/>
      <c r="B126" s="440"/>
      <c r="C126" s="130">
        <v>23</v>
      </c>
      <c r="D126" s="25"/>
      <c r="E126" s="272" t="s">
        <v>114</v>
      </c>
      <c r="F126" s="273">
        <v>2</v>
      </c>
      <c r="G126" s="330" t="s">
        <v>443</v>
      </c>
      <c r="H126" s="85"/>
      <c r="I126" s="102"/>
      <c r="J126" s="108"/>
      <c r="K126" s="108"/>
      <c r="L126" s="108"/>
      <c r="M126" s="93"/>
      <c r="N126" s="93"/>
      <c r="P126" s="223"/>
      <c r="Q126" s="216"/>
      <c r="S126" s="120" t="s">
        <v>173</v>
      </c>
      <c r="U126" s="154"/>
      <c r="V126" s="155" t="s">
        <v>161</v>
      </c>
      <c r="W126" s="156"/>
      <c r="Y126" s="171" t="s">
        <v>165</v>
      </c>
      <c r="Z126" s="172" t="s">
        <v>167</v>
      </c>
      <c r="AA126" s="145" t="s">
        <v>166</v>
      </c>
      <c r="AC126" s="120" t="s">
        <v>329</v>
      </c>
      <c r="AE126" s="248" t="s">
        <v>473</v>
      </c>
      <c r="AF126" s="233"/>
      <c r="AG126" s="243"/>
    </row>
    <row r="127" spans="1:33" ht="3" customHeight="1" x14ac:dyDescent="0.2">
      <c r="B127" s="32"/>
      <c r="C127" s="127"/>
      <c r="E127" s="288"/>
      <c r="F127" s="289"/>
      <c r="G127" s="290"/>
      <c r="H127" s="86"/>
      <c r="I127" s="91"/>
      <c r="J127" s="91"/>
      <c r="K127" s="91"/>
      <c r="L127" s="91"/>
      <c r="M127" s="91"/>
      <c r="N127" s="91"/>
      <c r="Q127" s="22"/>
      <c r="S127" s="22"/>
      <c r="Y127" s="173"/>
      <c r="Z127" s="173"/>
      <c r="AC127" s="22"/>
    </row>
    <row r="128" spans="1:33" ht="7.5" customHeight="1" x14ac:dyDescent="0.2">
      <c r="B128" s="32"/>
      <c r="C128" s="127"/>
      <c r="E128" s="91"/>
      <c r="F128" s="91"/>
      <c r="G128" s="256"/>
      <c r="H128" s="86"/>
      <c r="I128" s="91"/>
      <c r="J128" s="91"/>
      <c r="K128" s="91"/>
      <c r="L128" s="91"/>
      <c r="M128" s="91"/>
      <c r="N128" s="91"/>
      <c r="Q128" s="22"/>
      <c r="S128" s="22"/>
      <c r="Y128" s="173"/>
      <c r="Z128" s="173"/>
      <c r="AC128" s="22"/>
    </row>
    <row r="129" spans="1:8" x14ac:dyDescent="0.2">
      <c r="A129" s="7"/>
      <c r="B129" s="38"/>
      <c r="C129" s="38"/>
      <c r="D129" s="25"/>
      <c r="E129" s="41"/>
      <c r="F129" s="260"/>
      <c r="G129" s="259"/>
      <c r="H129" s="26"/>
    </row>
    <row r="130" spans="1:8" x14ac:dyDescent="0.2">
      <c r="A130" s="7"/>
      <c r="B130" s="38"/>
      <c r="C130" s="38"/>
      <c r="D130" s="25"/>
      <c r="E130" s="41"/>
      <c r="F130" s="260"/>
      <c r="G130" s="259"/>
      <c r="H130" s="26"/>
    </row>
    <row r="131" spans="1:8" x14ac:dyDescent="0.2">
      <c r="A131" s="7"/>
      <c r="B131" s="38"/>
      <c r="C131" s="38"/>
      <c r="D131" s="25"/>
      <c r="E131" s="41"/>
      <c r="F131" s="260"/>
      <c r="G131" s="259"/>
      <c r="H131" s="26"/>
    </row>
    <row r="132" spans="1:8" x14ac:dyDescent="0.2">
      <c r="A132" s="7"/>
      <c r="B132" s="38"/>
      <c r="C132" s="38"/>
      <c r="D132" s="25"/>
      <c r="E132" s="41"/>
      <c r="F132" s="260"/>
      <c r="G132" s="259"/>
      <c r="H132" s="26"/>
    </row>
    <row r="133" spans="1:8" x14ac:dyDescent="0.2">
      <c r="A133" s="7"/>
      <c r="B133" s="38"/>
      <c r="C133" s="38"/>
      <c r="D133" s="25"/>
      <c r="E133" s="41"/>
      <c r="F133" s="260"/>
      <c r="G133" s="259"/>
      <c r="H133" s="26"/>
    </row>
    <row r="134" spans="1:8" x14ac:dyDescent="0.2">
      <c r="A134" s="7"/>
      <c r="B134" s="38"/>
      <c r="C134" s="38"/>
      <c r="D134" s="25"/>
      <c r="E134" s="41"/>
      <c r="F134" s="260"/>
      <c r="G134" s="259"/>
      <c r="H134" s="26"/>
    </row>
    <row r="135" spans="1:8" x14ac:dyDescent="0.2">
      <c r="A135" s="7"/>
      <c r="B135" s="38"/>
      <c r="C135" s="38"/>
      <c r="D135" s="25"/>
      <c r="E135" s="41"/>
      <c r="F135" s="260"/>
      <c r="G135" s="259"/>
      <c r="H135" s="26"/>
    </row>
    <row r="136" spans="1:8" x14ac:dyDescent="0.2">
      <c r="A136" s="7"/>
      <c r="B136" s="38"/>
      <c r="C136" s="38"/>
      <c r="D136" s="25"/>
      <c r="E136" s="41"/>
      <c r="F136" s="260"/>
      <c r="G136" s="259"/>
      <c r="H136" s="26"/>
    </row>
    <row r="137" spans="1:8" x14ac:dyDescent="0.2">
      <c r="A137" s="7"/>
      <c r="B137" s="38"/>
      <c r="C137" s="38"/>
      <c r="D137" s="25"/>
      <c r="E137" s="41"/>
      <c r="F137" s="260"/>
      <c r="G137" s="259"/>
      <c r="H137" s="26"/>
    </row>
    <row r="138" spans="1:8" x14ac:dyDescent="0.2">
      <c r="A138" s="7"/>
      <c r="B138" s="38"/>
      <c r="C138" s="38"/>
      <c r="D138" s="25"/>
      <c r="E138" s="41"/>
      <c r="F138" s="260"/>
      <c r="G138" s="259"/>
      <c r="H138" s="26"/>
    </row>
    <row r="139" spans="1:8" x14ac:dyDescent="0.2">
      <c r="A139" s="7"/>
      <c r="B139" s="38"/>
      <c r="C139" s="38"/>
      <c r="D139" s="25"/>
      <c r="E139" s="41"/>
      <c r="F139" s="260"/>
      <c r="G139" s="259"/>
      <c r="H139" s="26"/>
    </row>
    <row r="140" spans="1:8" x14ac:dyDescent="0.2">
      <c r="A140" s="7"/>
      <c r="B140" s="38"/>
      <c r="C140" s="38"/>
      <c r="D140" s="25"/>
      <c r="E140" s="41"/>
      <c r="F140" s="260"/>
      <c r="G140" s="259"/>
      <c r="H140" s="26"/>
    </row>
    <row r="141" spans="1:8" x14ac:dyDescent="0.2">
      <c r="A141" s="7"/>
      <c r="B141" s="38"/>
      <c r="C141" s="38"/>
      <c r="D141" s="25"/>
      <c r="E141" s="41"/>
      <c r="F141" s="260"/>
      <c r="G141" s="259"/>
      <c r="H141" s="26"/>
    </row>
    <row r="142" spans="1:8" x14ac:dyDescent="0.2">
      <c r="A142" s="7"/>
      <c r="B142" s="38"/>
      <c r="C142" s="38"/>
      <c r="D142" s="25"/>
      <c r="E142" s="41"/>
      <c r="F142" s="260"/>
      <c r="G142" s="259"/>
      <c r="H142" s="26"/>
    </row>
    <row r="143" spans="1:8" x14ac:dyDescent="0.2">
      <c r="A143" s="7"/>
      <c r="B143" s="38"/>
      <c r="C143" s="38"/>
      <c r="D143" s="25"/>
      <c r="E143" s="41"/>
      <c r="F143" s="260"/>
      <c r="G143" s="259"/>
      <c r="H143" s="26"/>
    </row>
    <row r="144" spans="1:8" x14ac:dyDescent="0.2">
      <c r="A144" s="7"/>
      <c r="B144" s="38"/>
      <c r="C144" s="38"/>
      <c r="D144" s="25"/>
      <c r="E144" s="41"/>
      <c r="F144" s="260"/>
      <c r="G144" s="259"/>
      <c r="H144" s="26"/>
    </row>
    <row r="145" spans="1:8" x14ac:dyDescent="0.2">
      <c r="A145" s="7"/>
      <c r="D145" s="25"/>
      <c r="E145" s="41"/>
      <c r="F145" s="260"/>
      <c r="G145" s="259"/>
      <c r="H145" s="26"/>
    </row>
    <row r="146" spans="1:8" x14ac:dyDescent="0.2">
      <c r="A146" s="7"/>
      <c r="D146" s="25"/>
      <c r="E146" s="41"/>
      <c r="F146" s="260"/>
      <c r="G146" s="259"/>
      <c r="H146" s="26"/>
    </row>
    <row r="147" spans="1:8" x14ac:dyDescent="0.2">
      <c r="A147" s="7"/>
      <c r="D147" s="25"/>
      <c r="E147" s="41"/>
      <c r="F147" s="260"/>
      <c r="G147" s="259"/>
      <c r="H147" s="26"/>
    </row>
    <row r="148" spans="1:8" x14ac:dyDescent="0.2">
      <c r="A148" s="7"/>
      <c r="D148" s="25"/>
      <c r="E148" s="41"/>
      <c r="F148" s="260"/>
      <c r="G148" s="259"/>
      <c r="H148" s="26"/>
    </row>
    <row r="149" spans="1:8" x14ac:dyDescent="0.2">
      <c r="A149" s="7"/>
      <c r="D149" s="25"/>
      <c r="E149" s="41"/>
      <c r="F149" s="260"/>
      <c r="G149" s="259"/>
      <c r="H149" s="26"/>
    </row>
    <row r="150" spans="1:8" x14ac:dyDescent="0.2">
      <c r="A150" s="7"/>
      <c r="D150" s="25"/>
      <c r="E150" s="41"/>
      <c r="F150" s="260"/>
      <c r="G150" s="259"/>
      <c r="H150" s="26"/>
    </row>
    <row r="151" spans="1:8" x14ac:dyDescent="0.2">
      <c r="A151" s="7"/>
      <c r="D151" s="25"/>
      <c r="E151" s="41"/>
      <c r="F151" s="260"/>
      <c r="G151" s="259"/>
      <c r="H151" s="26"/>
    </row>
    <row r="152" spans="1:8" x14ac:dyDescent="0.2">
      <c r="A152" s="7"/>
      <c r="D152" s="25"/>
      <c r="E152" s="41"/>
      <c r="F152" s="260"/>
      <c r="G152" s="259"/>
      <c r="H152" s="26"/>
    </row>
    <row r="153" spans="1:8" x14ac:dyDescent="0.2">
      <c r="A153" s="7"/>
      <c r="D153" s="25"/>
      <c r="E153" s="41"/>
      <c r="F153" s="260"/>
      <c r="G153" s="259"/>
      <c r="H153" s="26"/>
    </row>
    <row r="154" spans="1:8" x14ac:dyDescent="0.2">
      <c r="A154" s="7"/>
      <c r="D154" s="25"/>
      <c r="E154" s="41"/>
      <c r="F154" s="260"/>
      <c r="G154" s="259"/>
      <c r="H154" s="26"/>
    </row>
    <row r="155" spans="1:8" x14ac:dyDescent="0.2">
      <c r="A155" s="7"/>
      <c r="D155" s="25"/>
      <c r="E155" s="41"/>
      <c r="F155" s="260"/>
      <c r="G155" s="259"/>
      <c r="H155" s="26"/>
    </row>
    <row r="156" spans="1:8" x14ac:dyDescent="0.2">
      <c r="A156" s="7"/>
      <c r="D156" s="25"/>
      <c r="E156" s="41"/>
      <c r="F156" s="260"/>
      <c r="G156" s="259"/>
      <c r="H156" s="26"/>
    </row>
    <row r="157" spans="1:8" x14ac:dyDescent="0.2">
      <c r="A157" s="7"/>
      <c r="D157" s="25"/>
      <c r="E157" s="41"/>
      <c r="F157" s="260"/>
      <c r="G157" s="259"/>
      <c r="H157" s="26"/>
    </row>
    <row r="158" spans="1:8" x14ac:dyDescent="0.2">
      <c r="A158" s="7"/>
      <c r="D158" s="25"/>
      <c r="E158" s="41"/>
      <c r="F158" s="260"/>
      <c r="G158" s="259"/>
      <c r="H158" s="26"/>
    </row>
    <row r="159" spans="1:8" x14ac:dyDescent="0.2">
      <c r="A159" s="7"/>
      <c r="D159" s="25"/>
      <c r="E159" s="41"/>
      <c r="F159" s="260"/>
      <c r="G159" s="259"/>
      <c r="H159" s="26"/>
    </row>
    <row r="160" spans="1:8" x14ac:dyDescent="0.2">
      <c r="A160" s="7"/>
      <c r="D160" s="25"/>
      <c r="E160" s="41"/>
      <c r="F160" s="260"/>
      <c r="G160" s="259"/>
      <c r="H160" s="26"/>
    </row>
    <row r="161" spans="1:8" x14ac:dyDescent="0.2">
      <c r="A161" s="7"/>
      <c r="D161" s="25"/>
      <c r="E161" s="41"/>
      <c r="F161" s="260"/>
      <c r="G161" s="259"/>
      <c r="H161" s="26"/>
    </row>
    <row r="162" spans="1:8" x14ac:dyDescent="0.2">
      <c r="A162" s="7"/>
      <c r="D162" s="25"/>
      <c r="E162" s="41"/>
      <c r="F162" s="260"/>
      <c r="G162" s="259"/>
      <c r="H162" s="26"/>
    </row>
    <row r="163" spans="1:8" x14ac:dyDescent="0.2">
      <c r="A163" s="7"/>
      <c r="D163" s="25"/>
      <c r="E163" s="41"/>
      <c r="F163" s="260"/>
      <c r="G163" s="259"/>
      <c r="H163" s="26"/>
    </row>
    <row r="164" spans="1:8" x14ac:dyDescent="0.2">
      <c r="A164" s="7"/>
      <c r="D164" s="25"/>
      <c r="E164" s="41"/>
      <c r="F164" s="260"/>
      <c r="G164" s="259"/>
      <c r="H164" s="26"/>
    </row>
    <row r="165" spans="1:8" x14ac:dyDescent="0.2">
      <c r="A165" s="7"/>
      <c r="D165" s="25"/>
      <c r="E165" s="41"/>
      <c r="F165" s="260"/>
      <c r="G165" s="259"/>
      <c r="H165" s="26"/>
    </row>
    <row r="166" spans="1:8" x14ac:dyDescent="0.2">
      <c r="A166" s="7"/>
      <c r="D166" s="25"/>
      <c r="E166" s="41"/>
      <c r="F166" s="260"/>
      <c r="G166" s="259"/>
      <c r="H166" s="26"/>
    </row>
    <row r="167" spans="1:8" x14ac:dyDescent="0.2">
      <c r="A167" s="7"/>
      <c r="D167" s="25"/>
      <c r="E167" s="41"/>
      <c r="F167" s="260"/>
      <c r="G167" s="259"/>
      <c r="H167" s="26"/>
    </row>
    <row r="168" spans="1:8" x14ac:dyDescent="0.2">
      <c r="A168" s="7"/>
      <c r="D168" s="25"/>
      <c r="E168" s="41"/>
      <c r="F168" s="260"/>
      <c r="G168" s="259"/>
      <c r="H168" s="26"/>
    </row>
    <row r="169" spans="1:8" x14ac:dyDescent="0.2">
      <c r="A169" s="7"/>
      <c r="D169" s="25"/>
      <c r="E169" s="41"/>
      <c r="F169" s="260"/>
      <c r="G169" s="259"/>
      <c r="H169" s="26"/>
    </row>
    <row r="170" spans="1:8" x14ac:dyDescent="0.2">
      <c r="A170" s="7"/>
      <c r="D170" s="25"/>
      <c r="E170" s="41"/>
      <c r="F170" s="260"/>
      <c r="G170" s="259"/>
      <c r="H170" s="26"/>
    </row>
    <row r="171" spans="1:8" x14ac:dyDescent="0.2">
      <c r="A171" s="7"/>
      <c r="D171" s="25"/>
      <c r="E171" s="41"/>
      <c r="F171" s="260"/>
      <c r="G171" s="259"/>
      <c r="H171" s="26"/>
    </row>
    <row r="172" spans="1:8" x14ac:dyDescent="0.2">
      <c r="A172" s="7"/>
      <c r="D172" s="25"/>
      <c r="E172" s="41"/>
      <c r="F172" s="260"/>
      <c r="G172" s="259"/>
      <c r="H172" s="26"/>
    </row>
    <row r="173" spans="1:8" x14ac:dyDescent="0.2">
      <c r="A173" s="7"/>
      <c r="D173" s="25"/>
      <c r="E173" s="41"/>
      <c r="F173" s="260"/>
      <c r="G173" s="259"/>
      <c r="H173" s="26"/>
    </row>
    <row r="174" spans="1:8" x14ac:dyDescent="0.2">
      <c r="A174" s="7"/>
      <c r="D174" s="25"/>
      <c r="E174" s="41"/>
      <c r="F174" s="260"/>
      <c r="G174" s="259"/>
      <c r="H174" s="26"/>
    </row>
    <row r="175" spans="1:8" x14ac:dyDescent="0.2">
      <c r="A175" s="7"/>
      <c r="D175" s="25"/>
      <c r="E175" s="41"/>
      <c r="F175" s="260"/>
      <c r="G175" s="259"/>
      <c r="H175" s="26"/>
    </row>
    <row r="176" spans="1:8" x14ac:dyDescent="0.2">
      <c r="A176" s="7"/>
      <c r="D176" s="25"/>
      <c r="E176" s="41"/>
      <c r="F176" s="260"/>
      <c r="G176" s="259"/>
      <c r="H176" s="26"/>
    </row>
    <row r="177" spans="1:8" x14ac:dyDescent="0.2">
      <c r="A177" s="7"/>
      <c r="D177" s="25"/>
      <c r="E177" s="41"/>
      <c r="F177" s="260"/>
      <c r="G177" s="259"/>
      <c r="H177" s="26"/>
    </row>
    <row r="178" spans="1:8" x14ac:dyDescent="0.2">
      <c r="A178" s="7"/>
      <c r="D178" s="25"/>
      <c r="E178" s="41"/>
      <c r="F178" s="260"/>
      <c r="G178" s="259"/>
      <c r="H178" s="26"/>
    </row>
    <row r="179" spans="1:8" x14ac:dyDescent="0.2">
      <c r="A179" s="7"/>
      <c r="D179" s="25"/>
      <c r="E179" s="41"/>
      <c r="F179" s="260"/>
      <c r="G179" s="259"/>
      <c r="H179" s="26"/>
    </row>
    <row r="180" spans="1:8" x14ac:dyDescent="0.2">
      <c r="A180" s="7"/>
      <c r="D180" s="25"/>
      <c r="E180" s="41"/>
      <c r="F180" s="260"/>
      <c r="G180" s="259"/>
      <c r="H180" s="26"/>
    </row>
    <row r="181" spans="1:8" x14ac:dyDescent="0.2">
      <c r="A181" s="7"/>
      <c r="D181" s="25"/>
      <c r="E181" s="41"/>
      <c r="F181" s="260"/>
      <c r="G181" s="259"/>
      <c r="H181" s="26"/>
    </row>
    <row r="182" spans="1:8" x14ac:dyDescent="0.2">
      <c r="A182" s="7"/>
      <c r="D182" s="25"/>
      <c r="E182" s="41"/>
      <c r="F182" s="260"/>
      <c r="G182" s="259"/>
      <c r="H182" s="26"/>
    </row>
    <row r="183" spans="1:8" x14ac:dyDescent="0.2">
      <c r="A183" s="7"/>
      <c r="D183" s="25"/>
      <c r="E183" s="41"/>
      <c r="F183" s="260"/>
      <c r="G183" s="259"/>
      <c r="H183" s="26"/>
    </row>
    <row r="184" spans="1:8" x14ac:dyDescent="0.2">
      <c r="A184" s="7"/>
      <c r="D184" s="25"/>
      <c r="E184" s="41"/>
      <c r="F184" s="260"/>
      <c r="G184" s="259"/>
      <c r="H184" s="26"/>
    </row>
    <row r="185" spans="1:8" x14ac:dyDescent="0.2">
      <c r="A185" s="7"/>
      <c r="D185" s="25"/>
      <c r="E185" s="41"/>
      <c r="F185" s="260"/>
      <c r="G185" s="259"/>
      <c r="H185" s="26"/>
    </row>
    <row r="186" spans="1:8" x14ac:dyDescent="0.2">
      <c r="A186" s="7"/>
      <c r="D186" s="25"/>
      <c r="E186" s="41"/>
      <c r="F186" s="260"/>
      <c r="G186" s="259"/>
      <c r="H186" s="26"/>
    </row>
    <row r="187" spans="1:8" x14ac:dyDescent="0.2">
      <c r="A187" s="7"/>
      <c r="D187" s="25"/>
      <c r="E187" s="41"/>
      <c r="F187" s="260"/>
      <c r="G187" s="259"/>
      <c r="H187" s="26"/>
    </row>
    <row r="188" spans="1:8" x14ac:dyDescent="0.2">
      <c r="A188" s="7"/>
      <c r="D188" s="25"/>
      <c r="E188" s="41"/>
      <c r="F188" s="260"/>
      <c r="G188" s="259"/>
      <c r="H188" s="26"/>
    </row>
    <row r="189" spans="1:8" x14ac:dyDescent="0.2">
      <c r="A189" s="7"/>
      <c r="D189" s="25"/>
      <c r="E189" s="41"/>
      <c r="F189" s="260"/>
      <c r="G189" s="259"/>
      <c r="H189" s="26"/>
    </row>
    <row r="190" spans="1:8" x14ac:dyDescent="0.2">
      <c r="A190" s="7"/>
      <c r="D190" s="25"/>
      <c r="E190" s="41"/>
      <c r="F190" s="260"/>
      <c r="G190" s="259"/>
      <c r="H190" s="26"/>
    </row>
    <row r="191" spans="1:8" x14ac:dyDescent="0.2">
      <c r="A191" s="7"/>
      <c r="D191" s="25"/>
      <c r="E191" s="41"/>
      <c r="F191" s="260"/>
      <c r="G191" s="259"/>
      <c r="H191" s="26"/>
    </row>
    <row r="192" spans="1:8" x14ac:dyDescent="0.2">
      <c r="A192" s="7"/>
      <c r="D192" s="25"/>
      <c r="E192" s="41"/>
      <c r="F192" s="260"/>
      <c r="G192" s="259"/>
      <c r="H192" s="26"/>
    </row>
    <row r="193" spans="1:8" x14ac:dyDescent="0.2">
      <c r="A193" s="7"/>
      <c r="D193" s="25"/>
      <c r="E193" s="41"/>
      <c r="F193" s="260"/>
      <c r="G193" s="259"/>
      <c r="H193" s="26"/>
    </row>
    <row r="194" spans="1:8" x14ac:dyDescent="0.2">
      <c r="A194" s="7"/>
      <c r="D194" s="25"/>
      <c r="E194" s="41"/>
      <c r="F194" s="260"/>
      <c r="G194" s="259"/>
      <c r="H194" s="26"/>
    </row>
    <row r="195" spans="1:8" x14ac:dyDescent="0.2">
      <c r="A195" s="7"/>
      <c r="D195" s="25"/>
      <c r="E195" s="41"/>
      <c r="F195" s="260"/>
      <c r="G195" s="259"/>
      <c r="H195" s="26"/>
    </row>
    <row r="196" spans="1:8" x14ac:dyDescent="0.2">
      <c r="A196" s="7"/>
      <c r="D196" s="25"/>
      <c r="E196" s="41"/>
      <c r="F196" s="260"/>
      <c r="G196" s="259"/>
      <c r="H196" s="26"/>
    </row>
    <row r="197" spans="1:8" x14ac:dyDescent="0.2">
      <c r="A197" s="7"/>
      <c r="D197" s="25"/>
      <c r="E197" s="41"/>
      <c r="F197" s="260"/>
      <c r="G197" s="259"/>
      <c r="H197" s="26"/>
    </row>
    <row r="198" spans="1:8" x14ac:dyDescent="0.2">
      <c r="A198" s="7"/>
      <c r="D198" s="25"/>
      <c r="E198" s="41"/>
      <c r="F198" s="260"/>
      <c r="G198" s="259"/>
      <c r="H198" s="26"/>
    </row>
    <row r="199" spans="1:8" x14ac:dyDescent="0.2">
      <c r="A199" s="7"/>
      <c r="D199" s="25"/>
      <c r="E199" s="41"/>
      <c r="F199" s="260"/>
      <c r="G199" s="259"/>
      <c r="H199" s="26"/>
    </row>
    <row r="200" spans="1:8" x14ac:dyDescent="0.2">
      <c r="A200" s="7"/>
      <c r="D200" s="25"/>
      <c r="E200" s="41"/>
      <c r="F200" s="260"/>
      <c r="G200" s="259"/>
      <c r="H200" s="26"/>
    </row>
    <row r="201" spans="1:8" x14ac:dyDescent="0.2">
      <c r="A201" s="7"/>
      <c r="D201" s="25"/>
      <c r="E201" s="41"/>
      <c r="F201" s="260"/>
      <c r="G201" s="259"/>
      <c r="H201" s="26"/>
    </row>
    <row r="202" spans="1:8" x14ac:dyDescent="0.2">
      <c r="A202" s="7"/>
      <c r="D202" s="25"/>
      <c r="E202" s="41"/>
      <c r="F202" s="260"/>
      <c r="G202" s="259"/>
      <c r="H202" s="26"/>
    </row>
    <row r="203" spans="1:8" x14ac:dyDescent="0.2">
      <c r="A203" s="7"/>
      <c r="D203" s="25"/>
      <c r="E203" s="41"/>
      <c r="F203" s="260"/>
      <c r="G203" s="259"/>
      <c r="H203" s="26"/>
    </row>
    <row r="204" spans="1:8" x14ac:dyDescent="0.2">
      <c r="A204" s="7"/>
      <c r="D204" s="25"/>
      <c r="E204" s="41"/>
      <c r="F204" s="260"/>
      <c r="G204" s="259"/>
      <c r="H204" s="26"/>
    </row>
    <row r="205" spans="1:8" x14ac:dyDescent="0.2">
      <c r="A205" s="7"/>
      <c r="D205" s="25"/>
      <c r="E205" s="41"/>
      <c r="F205" s="260"/>
      <c r="G205" s="259"/>
      <c r="H205" s="26"/>
    </row>
    <row r="206" spans="1:8" x14ac:dyDescent="0.2">
      <c r="A206" s="7"/>
      <c r="D206" s="25"/>
      <c r="E206" s="41"/>
      <c r="F206" s="260"/>
      <c r="G206" s="259"/>
      <c r="H206" s="26"/>
    </row>
    <row r="207" spans="1:8" x14ac:dyDescent="0.2">
      <c r="A207" s="7"/>
      <c r="D207" s="25"/>
      <c r="E207" s="41"/>
      <c r="F207" s="260"/>
      <c r="G207" s="259"/>
      <c r="H207" s="26"/>
    </row>
    <row r="208" spans="1:8" x14ac:dyDescent="0.2">
      <c r="A208" s="7"/>
      <c r="D208" s="25"/>
      <c r="E208" s="41"/>
      <c r="F208" s="260"/>
      <c r="G208" s="259"/>
      <c r="H208" s="26"/>
    </row>
    <row r="209" spans="1:8" x14ac:dyDescent="0.2">
      <c r="A209" s="7"/>
      <c r="D209" s="25"/>
      <c r="E209" s="41"/>
      <c r="F209" s="260"/>
      <c r="G209" s="259"/>
      <c r="H209" s="26"/>
    </row>
    <row r="210" spans="1:8" x14ac:dyDescent="0.2">
      <c r="A210" s="7"/>
      <c r="D210" s="25"/>
      <c r="E210" s="41"/>
      <c r="F210" s="260"/>
      <c r="G210" s="259"/>
      <c r="H210" s="26"/>
    </row>
    <row r="211" spans="1:8" x14ac:dyDescent="0.2">
      <c r="A211" s="7"/>
      <c r="D211" s="25"/>
      <c r="E211" s="41"/>
      <c r="F211" s="260"/>
      <c r="G211" s="259"/>
      <c r="H211" s="26"/>
    </row>
    <row r="212" spans="1:8" x14ac:dyDescent="0.2">
      <c r="A212" s="7"/>
      <c r="D212" s="25"/>
      <c r="E212" s="41"/>
      <c r="F212" s="260"/>
      <c r="G212" s="259"/>
      <c r="H212" s="26"/>
    </row>
    <row r="213" spans="1:8" x14ac:dyDescent="0.2">
      <c r="A213" s="7"/>
      <c r="D213" s="25"/>
      <c r="E213" s="41"/>
      <c r="F213" s="260"/>
      <c r="G213" s="259"/>
      <c r="H213" s="26"/>
    </row>
    <row r="214" spans="1:8" x14ac:dyDescent="0.2">
      <c r="A214" s="7"/>
      <c r="D214" s="25"/>
      <c r="E214" s="41"/>
      <c r="F214" s="260"/>
      <c r="G214" s="259"/>
      <c r="H214" s="26"/>
    </row>
    <row r="215" spans="1:8" x14ac:dyDescent="0.2">
      <c r="A215" s="7"/>
      <c r="D215" s="25"/>
      <c r="E215" s="41"/>
      <c r="F215" s="260"/>
      <c r="G215" s="259"/>
      <c r="H215" s="26"/>
    </row>
    <row r="216" spans="1:8" x14ac:dyDescent="0.2">
      <c r="A216" s="7"/>
      <c r="D216" s="25"/>
      <c r="E216" s="41"/>
      <c r="F216" s="260"/>
      <c r="G216" s="259"/>
      <c r="H216" s="26"/>
    </row>
    <row r="217" spans="1:8" x14ac:dyDescent="0.2">
      <c r="A217" s="7"/>
      <c r="D217" s="25"/>
      <c r="E217" s="41"/>
      <c r="F217" s="260"/>
      <c r="G217" s="259"/>
      <c r="H217" s="26"/>
    </row>
    <row r="218" spans="1:8" x14ac:dyDescent="0.2">
      <c r="A218" s="7"/>
      <c r="D218" s="25"/>
      <c r="E218" s="41"/>
      <c r="F218" s="260"/>
      <c r="G218" s="259"/>
      <c r="H218" s="26"/>
    </row>
    <row r="219" spans="1:8" x14ac:dyDescent="0.2">
      <c r="A219" s="7"/>
      <c r="D219" s="25"/>
      <c r="E219" s="41"/>
      <c r="F219" s="260"/>
      <c r="G219" s="259"/>
      <c r="H219" s="26"/>
    </row>
    <row r="220" spans="1:8" x14ac:dyDescent="0.2">
      <c r="A220" s="7"/>
      <c r="D220" s="25"/>
      <c r="E220" s="41"/>
      <c r="F220" s="260"/>
      <c r="G220" s="259"/>
      <c r="H220" s="26"/>
    </row>
    <row r="221" spans="1:8" x14ac:dyDescent="0.2">
      <c r="A221" s="7"/>
      <c r="D221" s="25"/>
      <c r="E221" s="41"/>
      <c r="F221" s="260"/>
      <c r="G221" s="259"/>
      <c r="H221" s="26"/>
    </row>
    <row r="222" spans="1:8" x14ac:dyDescent="0.2">
      <c r="A222" s="7"/>
      <c r="D222" s="25"/>
      <c r="E222" s="41"/>
      <c r="F222" s="260"/>
      <c r="G222" s="259"/>
      <c r="H222" s="26"/>
    </row>
    <row r="223" spans="1:8" x14ac:dyDescent="0.2">
      <c r="A223" s="7"/>
      <c r="D223" s="25"/>
      <c r="E223" s="41"/>
      <c r="F223" s="260"/>
      <c r="G223" s="259"/>
      <c r="H223" s="26"/>
    </row>
    <row r="224" spans="1:8" x14ac:dyDescent="0.2">
      <c r="A224" s="7"/>
      <c r="D224" s="25"/>
      <c r="E224" s="41"/>
      <c r="F224" s="260"/>
      <c r="G224" s="259"/>
      <c r="H224" s="26"/>
    </row>
    <row r="225" spans="1:8" x14ac:dyDescent="0.2">
      <c r="A225" s="7"/>
      <c r="D225" s="25"/>
      <c r="E225" s="41"/>
      <c r="F225" s="260"/>
      <c r="G225" s="259"/>
      <c r="H225" s="26"/>
    </row>
    <row r="226" spans="1:8" x14ac:dyDescent="0.2">
      <c r="A226" s="7"/>
      <c r="D226" s="25"/>
      <c r="E226" s="41"/>
      <c r="F226" s="260"/>
      <c r="G226" s="259"/>
      <c r="H226" s="26"/>
    </row>
    <row r="227" spans="1:8" x14ac:dyDescent="0.2">
      <c r="A227" s="7"/>
      <c r="D227" s="25"/>
      <c r="E227" s="41"/>
      <c r="F227" s="260"/>
      <c r="G227" s="259"/>
      <c r="H227" s="26"/>
    </row>
    <row r="228" spans="1:8" x14ac:dyDescent="0.2">
      <c r="A228" s="7"/>
      <c r="D228" s="25"/>
      <c r="E228" s="41"/>
      <c r="F228" s="260"/>
      <c r="G228" s="259"/>
      <c r="H228" s="26"/>
    </row>
    <row r="229" spans="1:8" x14ac:dyDescent="0.2">
      <c r="A229" s="7"/>
      <c r="D229" s="25"/>
      <c r="E229" s="41"/>
      <c r="F229" s="260"/>
      <c r="G229" s="259"/>
      <c r="H229" s="26"/>
    </row>
    <row r="230" spans="1:8" x14ac:dyDescent="0.2">
      <c r="A230" s="7"/>
      <c r="D230" s="25"/>
      <c r="E230" s="41"/>
      <c r="F230" s="260"/>
      <c r="G230" s="259"/>
      <c r="H230" s="26"/>
    </row>
    <row r="231" spans="1:8" x14ac:dyDescent="0.2">
      <c r="A231" s="7"/>
      <c r="D231" s="25"/>
      <c r="E231" s="41"/>
      <c r="F231" s="260"/>
      <c r="G231" s="259"/>
      <c r="H231" s="26"/>
    </row>
    <row r="232" spans="1:8" x14ac:dyDescent="0.2">
      <c r="A232" s="7"/>
      <c r="D232" s="25"/>
      <c r="E232" s="41"/>
      <c r="F232" s="260"/>
      <c r="G232" s="259"/>
      <c r="H232" s="26"/>
    </row>
    <row r="233" spans="1:8" x14ac:dyDescent="0.2">
      <c r="A233" s="7"/>
      <c r="D233" s="25"/>
      <c r="E233" s="41"/>
      <c r="F233" s="260"/>
      <c r="G233" s="259"/>
      <c r="H233" s="26"/>
    </row>
    <row r="234" spans="1:8" x14ac:dyDescent="0.2">
      <c r="A234" s="7"/>
      <c r="D234" s="25"/>
      <c r="E234" s="41"/>
      <c r="F234" s="260"/>
      <c r="G234" s="259"/>
      <c r="H234" s="26"/>
    </row>
    <row r="235" spans="1:8" x14ac:dyDescent="0.2">
      <c r="A235" s="7"/>
      <c r="D235" s="25"/>
      <c r="E235" s="41"/>
      <c r="F235" s="41"/>
      <c r="G235" s="259"/>
      <c r="H235" s="26"/>
    </row>
    <row r="236" spans="1:8" x14ac:dyDescent="0.2">
      <c r="A236" s="7"/>
      <c r="D236" s="25"/>
      <c r="E236" s="41"/>
      <c r="F236" s="41"/>
      <c r="G236" s="259"/>
      <c r="H236" s="26"/>
    </row>
    <row r="237" spans="1:8" x14ac:dyDescent="0.2">
      <c r="A237" s="7"/>
      <c r="D237" s="25"/>
      <c r="E237" s="41"/>
      <c r="F237" s="41"/>
      <c r="G237" s="259"/>
      <c r="H237" s="26"/>
    </row>
    <row r="238" spans="1:8" x14ac:dyDescent="0.2">
      <c r="A238" s="7"/>
      <c r="D238" s="25"/>
      <c r="E238" s="41"/>
      <c r="F238" s="41"/>
      <c r="G238" s="259"/>
      <c r="H238" s="26"/>
    </row>
    <row r="239" spans="1:8" x14ac:dyDescent="0.2">
      <c r="A239" s="7"/>
      <c r="D239" s="25"/>
      <c r="E239" s="41"/>
      <c r="F239" s="41"/>
      <c r="G239" s="259"/>
      <c r="H239" s="26"/>
    </row>
    <row r="240" spans="1:8" x14ac:dyDescent="0.2">
      <c r="A240" s="7"/>
      <c r="D240" s="25"/>
      <c r="E240" s="41"/>
      <c r="F240" s="41"/>
      <c r="G240" s="259"/>
      <c r="H240" s="26"/>
    </row>
    <row r="241" spans="1:8" x14ac:dyDescent="0.2">
      <c r="A241" s="7"/>
      <c r="D241" s="25"/>
      <c r="E241" s="41"/>
      <c r="F241" s="41"/>
      <c r="G241" s="259"/>
      <c r="H241" s="26"/>
    </row>
    <row r="242" spans="1:8" x14ac:dyDescent="0.2">
      <c r="A242" s="7"/>
      <c r="D242" s="25"/>
      <c r="E242" s="41"/>
      <c r="F242" s="41"/>
      <c r="G242" s="259"/>
      <c r="H242" s="26"/>
    </row>
    <row r="243" spans="1:8" x14ac:dyDescent="0.2">
      <c r="A243" s="7"/>
      <c r="D243" s="25"/>
      <c r="E243" s="41"/>
      <c r="F243" s="41"/>
      <c r="G243" s="259"/>
      <c r="H243" s="26"/>
    </row>
    <row r="244" spans="1:8" x14ac:dyDescent="0.2">
      <c r="A244" s="7"/>
      <c r="D244" s="25"/>
      <c r="E244" s="41"/>
      <c r="F244" s="41"/>
      <c r="G244" s="259"/>
      <c r="H244" s="26"/>
    </row>
    <row r="245" spans="1:8" x14ac:dyDescent="0.2">
      <c r="A245" s="7"/>
      <c r="D245" s="25"/>
      <c r="E245" s="41"/>
      <c r="F245" s="41"/>
      <c r="G245" s="259"/>
      <c r="H245" s="26"/>
    </row>
    <row r="246" spans="1:8" x14ac:dyDescent="0.2">
      <c r="A246" s="7"/>
      <c r="D246" s="25"/>
      <c r="E246" s="41"/>
      <c r="F246" s="41"/>
      <c r="G246" s="259"/>
      <c r="H246" s="26"/>
    </row>
    <row r="247" spans="1:8" x14ac:dyDescent="0.2">
      <c r="A247" s="7"/>
      <c r="D247" s="25"/>
      <c r="E247" s="41"/>
      <c r="F247" s="41"/>
      <c r="G247" s="259"/>
      <c r="H247" s="26"/>
    </row>
    <row r="248" spans="1:8" x14ac:dyDescent="0.2">
      <c r="A248" s="7"/>
      <c r="D248" s="25"/>
      <c r="E248" s="41"/>
      <c r="F248" s="41"/>
      <c r="G248" s="259"/>
      <c r="H248" s="26"/>
    </row>
    <row r="249" spans="1:8" x14ac:dyDescent="0.2">
      <c r="A249" s="7"/>
      <c r="D249" s="25"/>
      <c r="E249" s="41"/>
      <c r="F249" s="41"/>
      <c r="G249" s="259"/>
      <c r="H249" s="26"/>
    </row>
    <row r="250" spans="1:8" x14ac:dyDescent="0.2">
      <c r="A250" s="7"/>
      <c r="D250" s="25"/>
      <c r="E250" s="41"/>
      <c r="F250" s="41"/>
      <c r="G250" s="259"/>
      <c r="H250" s="26"/>
    </row>
    <row r="251" spans="1:8" x14ac:dyDescent="0.2">
      <c r="A251" s="7"/>
      <c r="D251" s="25"/>
      <c r="E251" s="41"/>
      <c r="F251" s="41"/>
      <c r="G251" s="259"/>
      <c r="H251" s="26"/>
    </row>
    <row r="252" spans="1:8" x14ac:dyDescent="0.2">
      <c r="A252" s="7"/>
      <c r="D252" s="25"/>
      <c r="E252" s="41"/>
      <c r="F252" s="41"/>
      <c r="G252" s="259"/>
      <c r="H252" s="26"/>
    </row>
    <row r="253" spans="1:8" x14ac:dyDescent="0.2">
      <c r="A253" s="7"/>
      <c r="D253" s="25"/>
      <c r="E253" s="41"/>
      <c r="F253" s="41"/>
      <c r="G253" s="259"/>
      <c r="H253" s="26"/>
    </row>
    <row r="254" spans="1:8" x14ac:dyDescent="0.2">
      <c r="A254" s="7"/>
      <c r="D254" s="25"/>
      <c r="E254" s="41"/>
      <c r="F254" s="41"/>
      <c r="G254" s="259"/>
      <c r="H254" s="26"/>
    </row>
    <row r="255" spans="1:8" x14ac:dyDescent="0.2">
      <c r="A255" s="7"/>
      <c r="D255" s="25"/>
      <c r="E255" s="41"/>
      <c r="F255" s="41"/>
      <c r="G255" s="259"/>
      <c r="H255" s="26"/>
    </row>
    <row r="256" spans="1:8" x14ac:dyDescent="0.2">
      <c r="A256" s="7"/>
      <c r="D256" s="25"/>
      <c r="E256" s="41"/>
      <c r="F256" s="41"/>
      <c r="G256" s="259"/>
      <c r="H256" s="26"/>
    </row>
    <row r="257" spans="1:8" x14ac:dyDescent="0.2">
      <c r="A257" s="7"/>
      <c r="D257" s="25"/>
      <c r="E257" s="41"/>
      <c r="F257" s="41"/>
      <c r="G257" s="259"/>
      <c r="H257" s="26"/>
    </row>
    <row r="258" spans="1:8" x14ac:dyDescent="0.2">
      <c r="A258" s="7"/>
      <c r="D258" s="25"/>
      <c r="E258" s="41"/>
      <c r="F258" s="41"/>
      <c r="G258" s="259"/>
      <c r="H258" s="26"/>
    </row>
    <row r="259" spans="1:8" x14ac:dyDescent="0.2">
      <c r="A259" s="7"/>
      <c r="D259" s="25"/>
      <c r="E259" s="41"/>
      <c r="F259" s="41"/>
      <c r="G259" s="259"/>
      <c r="H259" s="26"/>
    </row>
    <row r="260" spans="1:8" x14ac:dyDescent="0.2">
      <c r="A260" s="7"/>
      <c r="D260" s="25"/>
      <c r="E260" s="41"/>
      <c r="F260" s="41"/>
      <c r="G260" s="259"/>
      <c r="H260" s="26"/>
    </row>
    <row r="261" spans="1:8" x14ac:dyDescent="0.2">
      <c r="A261" s="7"/>
      <c r="D261" s="25"/>
      <c r="E261" s="41"/>
      <c r="F261" s="41"/>
      <c r="G261" s="259"/>
      <c r="H261" s="26"/>
    </row>
    <row r="262" spans="1:8" x14ac:dyDescent="0.2">
      <c r="A262" s="7"/>
      <c r="D262" s="25"/>
      <c r="E262" s="41"/>
      <c r="F262" s="41"/>
      <c r="G262" s="259"/>
      <c r="H262" s="26"/>
    </row>
    <row r="263" spans="1:8" x14ac:dyDescent="0.2">
      <c r="A263" s="7"/>
      <c r="D263" s="25"/>
      <c r="E263" s="41"/>
      <c r="F263" s="41"/>
      <c r="G263" s="259"/>
      <c r="H263" s="26"/>
    </row>
    <row r="264" spans="1:8" x14ac:dyDescent="0.2">
      <c r="A264" s="7"/>
      <c r="D264" s="25"/>
      <c r="E264" s="41"/>
      <c r="F264" s="41"/>
      <c r="G264" s="259"/>
      <c r="H264" s="26"/>
    </row>
    <row r="265" spans="1:8" x14ac:dyDescent="0.2">
      <c r="A265" s="7"/>
      <c r="D265" s="25"/>
      <c r="E265" s="41"/>
      <c r="F265" s="41"/>
      <c r="G265" s="259"/>
      <c r="H265" s="26"/>
    </row>
    <row r="266" spans="1:8" x14ac:dyDescent="0.2">
      <c r="A266" s="7"/>
      <c r="D266" s="25"/>
      <c r="E266" s="41"/>
      <c r="F266" s="41"/>
      <c r="G266" s="259"/>
      <c r="H266" s="26"/>
    </row>
    <row r="267" spans="1:8" x14ac:dyDescent="0.2">
      <c r="A267" s="7"/>
      <c r="D267" s="25"/>
      <c r="E267" s="41"/>
      <c r="F267" s="41"/>
      <c r="G267" s="259"/>
      <c r="H267" s="26"/>
    </row>
    <row r="268" spans="1:8" x14ac:dyDescent="0.2">
      <c r="A268" s="7"/>
      <c r="D268" s="25"/>
      <c r="E268" s="41"/>
      <c r="F268" s="41"/>
      <c r="G268" s="259"/>
      <c r="H268" s="26"/>
    </row>
    <row r="269" spans="1:8" x14ac:dyDescent="0.2">
      <c r="A269" s="7"/>
      <c r="D269" s="25"/>
      <c r="E269" s="41"/>
      <c r="F269" s="41"/>
      <c r="G269" s="259"/>
      <c r="H269" s="26"/>
    </row>
    <row r="270" spans="1:8" x14ac:dyDescent="0.2">
      <c r="A270" s="7"/>
      <c r="D270" s="25"/>
      <c r="E270" s="41"/>
      <c r="F270" s="41"/>
      <c r="G270" s="259"/>
      <c r="H270" s="26"/>
    </row>
    <row r="271" spans="1:8" x14ac:dyDescent="0.2">
      <c r="A271" s="7"/>
      <c r="D271" s="25"/>
      <c r="E271" s="41"/>
      <c r="F271" s="41"/>
      <c r="G271" s="259"/>
      <c r="H271" s="26"/>
    </row>
    <row r="272" spans="1:8" x14ac:dyDescent="0.2">
      <c r="A272" s="7"/>
      <c r="D272" s="25"/>
      <c r="E272" s="41"/>
      <c r="F272" s="41"/>
      <c r="G272" s="259"/>
      <c r="H272" s="26"/>
    </row>
    <row r="273" spans="1:8" x14ac:dyDescent="0.2">
      <c r="A273" s="7"/>
      <c r="D273" s="25"/>
      <c r="E273" s="41"/>
      <c r="F273" s="41"/>
      <c r="G273" s="259"/>
      <c r="H273" s="26"/>
    </row>
    <row r="274" spans="1:8" x14ac:dyDescent="0.2">
      <c r="A274" s="7"/>
      <c r="D274" s="25"/>
      <c r="E274" s="41"/>
      <c r="F274" s="41"/>
      <c r="G274" s="259"/>
      <c r="H274" s="26"/>
    </row>
    <row r="275" spans="1:8" x14ac:dyDescent="0.2">
      <c r="A275" s="7"/>
      <c r="D275" s="25"/>
      <c r="E275" s="41"/>
      <c r="F275" s="41"/>
      <c r="G275" s="259"/>
      <c r="H275" s="26"/>
    </row>
    <row r="276" spans="1:8" x14ac:dyDescent="0.2">
      <c r="A276" s="7"/>
      <c r="D276" s="25"/>
      <c r="E276" s="41"/>
      <c r="F276" s="41"/>
      <c r="G276" s="259"/>
      <c r="H276" s="26"/>
    </row>
    <row r="277" spans="1:8" x14ac:dyDescent="0.2">
      <c r="A277" s="7"/>
      <c r="D277" s="25"/>
      <c r="E277" s="41"/>
      <c r="F277" s="41"/>
      <c r="G277" s="259"/>
      <c r="H277" s="26"/>
    </row>
    <row r="278" spans="1:8" x14ac:dyDescent="0.2">
      <c r="A278" s="7"/>
      <c r="D278" s="25"/>
      <c r="E278" s="41"/>
      <c r="F278" s="41"/>
      <c r="G278" s="259"/>
      <c r="H278" s="26"/>
    </row>
    <row r="279" spans="1:8" x14ac:dyDescent="0.2">
      <c r="A279" s="7"/>
      <c r="D279" s="25"/>
      <c r="E279" s="41"/>
      <c r="F279" s="41"/>
      <c r="G279" s="259"/>
      <c r="H279" s="26"/>
    </row>
    <row r="280" spans="1:8" x14ac:dyDescent="0.2">
      <c r="A280" s="7"/>
      <c r="D280" s="25"/>
      <c r="E280" s="41"/>
      <c r="F280" s="41"/>
      <c r="G280" s="259"/>
      <c r="H280" s="26"/>
    </row>
    <row r="281" spans="1:8" x14ac:dyDescent="0.2">
      <c r="A281" s="7"/>
      <c r="D281" s="25"/>
      <c r="E281" s="41"/>
      <c r="F281" s="41"/>
      <c r="G281" s="259"/>
      <c r="H281" s="26"/>
    </row>
    <row r="282" spans="1:8" x14ac:dyDescent="0.2">
      <c r="A282" s="7"/>
      <c r="D282" s="25"/>
      <c r="E282" s="41"/>
      <c r="F282" s="41"/>
      <c r="G282" s="259"/>
      <c r="H282" s="26"/>
    </row>
    <row r="283" spans="1:8" x14ac:dyDescent="0.2">
      <c r="A283" s="7"/>
      <c r="D283" s="25"/>
      <c r="E283" s="41"/>
      <c r="F283" s="41"/>
      <c r="G283" s="259"/>
      <c r="H283" s="26"/>
    </row>
    <row r="284" spans="1:8" x14ac:dyDescent="0.2">
      <c r="A284" s="7"/>
      <c r="D284" s="25"/>
      <c r="E284" s="41"/>
      <c r="F284" s="41"/>
      <c r="G284" s="259"/>
      <c r="H284" s="26"/>
    </row>
    <row r="285" spans="1:8" x14ac:dyDescent="0.2">
      <c r="A285" s="7"/>
      <c r="D285" s="25"/>
      <c r="E285" s="41"/>
      <c r="F285" s="41"/>
      <c r="G285" s="259"/>
      <c r="H285" s="26"/>
    </row>
    <row r="286" spans="1:8" x14ac:dyDescent="0.2">
      <c r="A286" s="7"/>
      <c r="D286" s="25"/>
      <c r="E286" s="41"/>
      <c r="F286" s="41"/>
      <c r="G286" s="259"/>
      <c r="H286" s="26"/>
    </row>
    <row r="287" spans="1:8" x14ac:dyDescent="0.2">
      <c r="A287" s="7"/>
      <c r="D287" s="25"/>
      <c r="E287" s="41"/>
      <c r="F287" s="41"/>
      <c r="G287" s="259"/>
      <c r="H287" s="26"/>
    </row>
    <row r="288" spans="1:8" x14ac:dyDescent="0.2">
      <c r="A288" s="7"/>
      <c r="D288" s="25"/>
      <c r="E288" s="41"/>
      <c r="F288" s="41"/>
      <c r="G288" s="259"/>
      <c r="H288" s="26"/>
    </row>
    <row r="289" spans="1:8" x14ac:dyDescent="0.2">
      <c r="A289" s="7"/>
      <c r="D289" s="25"/>
      <c r="E289" s="41"/>
      <c r="F289" s="41"/>
      <c r="G289" s="259"/>
      <c r="H289" s="26"/>
    </row>
    <row r="290" spans="1:8" x14ac:dyDescent="0.2">
      <c r="A290" s="7"/>
      <c r="D290" s="25"/>
      <c r="E290" s="41"/>
      <c r="F290" s="41"/>
      <c r="G290" s="259"/>
      <c r="H290" s="26"/>
    </row>
    <row r="291" spans="1:8" x14ac:dyDescent="0.2">
      <c r="A291" s="7"/>
      <c r="D291" s="25"/>
      <c r="E291" s="41"/>
      <c r="F291" s="41"/>
      <c r="G291" s="259"/>
      <c r="H291" s="26"/>
    </row>
    <row r="292" spans="1:8" x14ac:dyDescent="0.2">
      <c r="A292" s="7"/>
      <c r="D292" s="25"/>
      <c r="E292" s="41"/>
      <c r="F292" s="41"/>
      <c r="G292" s="259"/>
      <c r="H292" s="26"/>
    </row>
    <row r="293" spans="1:8" x14ac:dyDescent="0.2">
      <c r="A293" s="7"/>
      <c r="D293" s="25"/>
      <c r="E293" s="41"/>
      <c r="F293" s="41"/>
      <c r="G293" s="259"/>
      <c r="H293" s="26"/>
    </row>
    <row r="294" spans="1:8" x14ac:dyDescent="0.2">
      <c r="A294" s="7"/>
      <c r="D294" s="25"/>
      <c r="E294" s="41"/>
      <c r="F294" s="41"/>
      <c r="G294" s="259"/>
      <c r="H294" s="26"/>
    </row>
    <row r="295" spans="1:8" x14ac:dyDescent="0.2">
      <c r="A295" s="7"/>
      <c r="D295" s="25"/>
      <c r="E295" s="41"/>
      <c r="F295" s="41"/>
      <c r="G295" s="259"/>
      <c r="H295" s="26"/>
    </row>
    <row r="296" spans="1:8" x14ac:dyDescent="0.2">
      <c r="A296" s="7"/>
      <c r="D296" s="25"/>
      <c r="E296" s="41"/>
      <c r="F296" s="41"/>
      <c r="G296" s="259"/>
      <c r="H296" s="26"/>
    </row>
    <row r="297" spans="1:8" x14ac:dyDescent="0.2">
      <c r="A297" s="7"/>
      <c r="D297" s="25"/>
      <c r="E297" s="41"/>
      <c r="F297" s="41"/>
      <c r="G297" s="259"/>
      <c r="H297" s="26"/>
    </row>
    <row r="298" spans="1:8" x14ac:dyDescent="0.2">
      <c r="A298" s="7"/>
      <c r="D298" s="25"/>
      <c r="E298" s="41"/>
      <c r="F298" s="41"/>
      <c r="G298" s="259"/>
      <c r="H298" s="26"/>
    </row>
    <row r="299" spans="1:8" x14ac:dyDescent="0.2">
      <c r="A299" s="7"/>
      <c r="D299" s="25"/>
      <c r="E299" s="41"/>
      <c r="F299" s="41"/>
      <c r="G299" s="259"/>
      <c r="H299" s="26"/>
    </row>
    <row r="300" spans="1:8" x14ac:dyDescent="0.2">
      <c r="A300" s="7"/>
      <c r="D300" s="25"/>
      <c r="E300" s="41"/>
      <c r="F300" s="41"/>
      <c r="G300" s="259"/>
      <c r="H300" s="26"/>
    </row>
    <row r="301" spans="1:8" x14ac:dyDescent="0.2">
      <c r="A301" s="7"/>
      <c r="D301" s="25"/>
      <c r="E301" s="41"/>
      <c r="F301" s="41"/>
      <c r="G301" s="259"/>
      <c r="H301" s="26"/>
    </row>
    <row r="302" spans="1:8" x14ac:dyDescent="0.2">
      <c r="A302" s="7"/>
      <c r="D302" s="25"/>
      <c r="E302" s="41"/>
      <c r="F302" s="41"/>
      <c r="G302" s="259"/>
      <c r="H302" s="26"/>
    </row>
    <row r="303" spans="1:8" x14ac:dyDescent="0.2">
      <c r="A303" s="7"/>
      <c r="D303" s="25"/>
      <c r="E303" s="41"/>
      <c r="F303" s="41"/>
      <c r="G303" s="259"/>
      <c r="H303" s="26"/>
    </row>
    <row r="304" spans="1:8" x14ac:dyDescent="0.2">
      <c r="A304" s="7"/>
      <c r="D304" s="25"/>
      <c r="E304" s="41"/>
      <c r="F304" s="41"/>
      <c r="G304" s="259"/>
      <c r="H304" s="26"/>
    </row>
    <row r="305" spans="1:8" x14ac:dyDescent="0.2">
      <c r="A305" s="7"/>
      <c r="D305" s="25"/>
      <c r="E305" s="41"/>
      <c r="F305" s="41"/>
      <c r="G305" s="259"/>
      <c r="H305" s="26"/>
    </row>
    <row r="306" spans="1:8" x14ac:dyDescent="0.2">
      <c r="A306" s="7"/>
      <c r="D306" s="25"/>
      <c r="E306" s="41"/>
      <c r="F306" s="41"/>
      <c r="G306" s="259"/>
      <c r="H306" s="26"/>
    </row>
    <row r="307" spans="1:8" x14ac:dyDescent="0.2">
      <c r="A307" s="7"/>
      <c r="D307" s="25"/>
      <c r="E307" s="41"/>
      <c r="F307" s="41"/>
      <c r="G307" s="259"/>
      <c r="H307" s="26"/>
    </row>
    <row r="308" spans="1:8" x14ac:dyDescent="0.2">
      <c r="A308" s="7"/>
      <c r="D308" s="25"/>
      <c r="E308" s="41"/>
      <c r="F308" s="41"/>
      <c r="G308" s="259"/>
      <c r="H308" s="26"/>
    </row>
    <row r="309" spans="1:8" x14ac:dyDescent="0.2">
      <c r="A309" s="7"/>
      <c r="D309" s="25"/>
      <c r="E309" s="41"/>
      <c r="F309" s="41"/>
      <c r="G309" s="259"/>
      <c r="H309" s="26"/>
    </row>
    <row r="310" spans="1:8" x14ac:dyDescent="0.2">
      <c r="A310" s="7"/>
      <c r="D310" s="25"/>
      <c r="E310" s="41"/>
      <c r="F310" s="41"/>
      <c r="G310" s="259"/>
      <c r="H310" s="26"/>
    </row>
    <row r="311" spans="1:8" x14ac:dyDescent="0.2">
      <c r="A311" s="7"/>
      <c r="D311" s="25"/>
      <c r="E311" s="41"/>
      <c r="F311" s="41"/>
      <c r="G311" s="259"/>
      <c r="H311" s="26"/>
    </row>
    <row r="312" spans="1:8" x14ac:dyDescent="0.2">
      <c r="A312" s="7"/>
      <c r="D312" s="25"/>
      <c r="E312" s="41"/>
      <c r="F312" s="41"/>
      <c r="G312" s="259"/>
      <c r="H312" s="26"/>
    </row>
    <row r="313" spans="1:8" x14ac:dyDescent="0.2">
      <c r="A313" s="7"/>
      <c r="D313" s="25"/>
      <c r="E313" s="41"/>
      <c r="F313" s="41"/>
      <c r="G313" s="259"/>
      <c r="H313" s="26"/>
    </row>
    <row r="314" spans="1:8" x14ac:dyDescent="0.2">
      <c r="A314" s="7"/>
      <c r="D314" s="25"/>
      <c r="E314" s="41"/>
      <c r="F314" s="41"/>
      <c r="G314" s="259"/>
      <c r="H314" s="26"/>
    </row>
    <row r="315" spans="1:8" x14ac:dyDescent="0.2">
      <c r="A315" s="7"/>
      <c r="D315" s="25"/>
      <c r="E315" s="41"/>
      <c r="F315" s="41"/>
      <c r="G315" s="259"/>
      <c r="H315" s="26"/>
    </row>
    <row r="316" spans="1:8" x14ac:dyDescent="0.2">
      <c r="A316" s="7"/>
    </row>
    <row r="317" spans="1:8" x14ac:dyDescent="0.2">
      <c r="A317" s="7"/>
    </row>
    <row r="318" spans="1:8" x14ac:dyDescent="0.2">
      <c r="A318" s="7"/>
    </row>
    <row r="319" spans="1:8" x14ac:dyDescent="0.2">
      <c r="A319" s="7"/>
    </row>
    <row r="320" spans="1:8" x14ac:dyDescent="0.2">
      <c r="A320" s="7"/>
      <c r="B320" s="41"/>
      <c r="C320" s="41"/>
      <c r="D320" s="7"/>
      <c r="H320" s="7"/>
    </row>
    <row r="321" spans="1:12" x14ac:dyDescent="0.2">
      <c r="A321" s="7"/>
      <c r="B321" s="41"/>
      <c r="C321" s="41"/>
      <c r="D321" s="7"/>
      <c r="H321" s="7"/>
    </row>
    <row r="322" spans="1:12" x14ac:dyDescent="0.2">
      <c r="A322" s="7"/>
      <c r="B322" s="41"/>
      <c r="C322" s="41"/>
      <c r="D322" s="7"/>
      <c r="H322" s="7"/>
    </row>
    <row r="323" spans="1:12" x14ac:dyDescent="0.2">
      <c r="A323" s="7"/>
      <c r="B323" s="41"/>
      <c r="C323" s="41"/>
      <c r="D323" s="7"/>
      <c r="H323" s="7"/>
    </row>
    <row r="324" spans="1:12" x14ac:dyDescent="0.2">
      <c r="A324" s="7"/>
      <c r="B324" s="41"/>
      <c r="C324" s="41"/>
      <c r="D324" s="7"/>
      <c r="H324" s="7"/>
    </row>
    <row r="325" spans="1:12" x14ac:dyDescent="0.2">
      <c r="A325" s="7"/>
      <c r="B325" s="41"/>
      <c r="C325" s="41"/>
      <c r="D325" s="7"/>
      <c r="H325" s="7"/>
    </row>
    <row r="326" spans="1:12" x14ac:dyDescent="0.2">
      <c r="A326" s="7"/>
      <c r="B326" s="41"/>
      <c r="C326" s="41"/>
      <c r="D326" s="7"/>
      <c r="H326" s="7"/>
    </row>
    <row r="327" spans="1:12" x14ac:dyDescent="0.2">
      <c r="A327" s="7"/>
      <c r="B327" s="41"/>
      <c r="C327" s="41"/>
      <c r="D327" s="7"/>
      <c r="H327" s="7"/>
    </row>
    <row r="328" spans="1:12" x14ac:dyDescent="0.2">
      <c r="A328" s="7"/>
      <c r="B328" s="41"/>
      <c r="C328" s="41"/>
      <c r="D328" s="7"/>
      <c r="H328" s="7"/>
    </row>
    <row r="329" spans="1:12" x14ac:dyDescent="0.2">
      <c r="A329" s="7"/>
      <c r="B329" s="41"/>
      <c r="C329" s="41"/>
      <c r="D329" s="7"/>
      <c r="H329" s="7"/>
      <c r="I329" s="1"/>
      <c r="J329" s="1"/>
      <c r="K329" s="1"/>
      <c r="L329" s="1"/>
    </row>
    <row r="330" spans="1:12" x14ac:dyDescent="0.2">
      <c r="A330" s="7"/>
      <c r="B330" s="41"/>
      <c r="C330" s="41"/>
      <c r="D330" s="7"/>
      <c r="H330" s="7"/>
      <c r="I330" s="1"/>
      <c r="J330" s="1"/>
      <c r="K330" s="1"/>
      <c r="L330" s="1"/>
    </row>
    <row r="331" spans="1:12" x14ac:dyDescent="0.2">
      <c r="A331" s="7"/>
      <c r="B331" s="41"/>
      <c r="C331" s="41"/>
      <c r="D331" s="7"/>
      <c r="H331" s="7"/>
      <c r="I331" s="1"/>
      <c r="J331" s="1"/>
      <c r="K331" s="1"/>
      <c r="L331" s="1"/>
    </row>
    <row r="332" spans="1:12" x14ac:dyDescent="0.2">
      <c r="A332" s="7"/>
      <c r="B332" s="41"/>
      <c r="C332" s="41"/>
      <c r="D332" s="7"/>
      <c r="H332" s="7"/>
      <c r="I332" s="1"/>
      <c r="J332" s="1"/>
      <c r="K332" s="1"/>
      <c r="L332" s="1"/>
    </row>
    <row r="333" spans="1:12" x14ac:dyDescent="0.2">
      <c r="A333" s="7"/>
      <c r="B333" s="41"/>
      <c r="C333" s="41"/>
      <c r="D333" s="7"/>
      <c r="H333" s="7"/>
      <c r="I333" s="1"/>
      <c r="J333" s="1"/>
      <c r="K333" s="1"/>
      <c r="L333" s="1"/>
    </row>
    <row r="334" spans="1:12" x14ac:dyDescent="0.2">
      <c r="A334" s="7"/>
      <c r="B334" s="41"/>
      <c r="C334" s="41"/>
      <c r="D334" s="7"/>
      <c r="H334" s="7"/>
      <c r="I334" s="1"/>
      <c r="J334" s="1"/>
      <c r="K334" s="1"/>
      <c r="L334" s="1"/>
    </row>
    <row r="335" spans="1:12" x14ac:dyDescent="0.2">
      <c r="A335" s="7"/>
      <c r="B335" s="41"/>
      <c r="C335" s="41"/>
      <c r="D335" s="7"/>
      <c r="H335" s="7"/>
      <c r="I335" s="1"/>
      <c r="J335" s="1"/>
      <c r="K335" s="1"/>
      <c r="L335" s="1"/>
    </row>
    <row r="336" spans="1:12" x14ac:dyDescent="0.2">
      <c r="A336" s="7"/>
      <c r="B336" s="41"/>
      <c r="C336" s="41"/>
      <c r="D336" s="7"/>
      <c r="H336" s="7"/>
      <c r="I336" s="1"/>
      <c r="J336" s="1"/>
      <c r="K336" s="1"/>
      <c r="L336" s="1"/>
    </row>
    <row r="337" spans="1:12" x14ac:dyDescent="0.2">
      <c r="A337" s="7"/>
      <c r="B337" s="41"/>
      <c r="C337" s="41"/>
      <c r="D337" s="7"/>
      <c r="H337" s="7"/>
      <c r="I337" s="1"/>
      <c r="J337" s="1"/>
      <c r="K337" s="1"/>
      <c r="L337" s="1"/>
    </row>
    <row r="338" spans="1:12" x14ac:dyDescent="0.2">
      <c r="A338" s="7"/>
      <c r="B338" s="41"/>
      <c r="C338" s="41"/>
      <c r="D338" s="7"/>
      <c r="H338" s="7"/>
      <c r="I338" s="1"/>
      <c r="J338" s="1"/>
      <c r="K338" s="1"/>
      <c r="L338" s="1"/>
    </row>
    <row r="339" spans="1:12" x14ac:dyDescent="0.2">
      <c r="A339" s="7"/>
      <c r="B339" s="41"/>
      <c r="C339" s="41"/>
      <c r="D339" s="7"/>
      <c r="H339" s="7"/>
      <c r="I339" s="1"/>
      <c r="J339" s="1"/>
      <c r="K339" s="1"/>
      <c r="L339" s="1"/>
    </row>
    <row r="340" spans="1:12" x14ac:dyDescent="0.2">
      <c r="A340" s="7"/>
      <c r="B340" s="41"/>
      <c r="C340" s="41"/>
      <c r="D340" s="7"/>
      <c r="H340" s="7"/>
      <c r="I340" s="1"/>
      <c r="J340" s="1"/>
      <c r="K340" s="1"/>
      <c r="L340" s="1"/>
    </row>
    <row r="341" spans="1:12" x14ac:dyDescent="0.2">
      <c r="A341" s="7"/>
      <c r="B341" s="41"/>
      <c r="C341" s="41"/>
      <c r="D341" s="7"/>
      <c r="H341" s="7"/>
      <c r="I341" s="1"/>
      <c r="J341" s="1"/>
      <c r="K341" s="1"/>
      <c r="L341" s="1"/>
    </row>
    <row r="342" spans="1:12" x14ac:dyDescent="0.2">
      <c r="A342" s="7"/>
      <c r="B342" s="41"/>
      <c r="C342" s="41"/>
      <c r="D342" s="7"/>
      <c r="H342" s="7"/>
      <c r="I342" s="1"/>
      <c r="J342" s="1"/>
      <c r="K342" s="1"/>
      <c r="L342" s="1"/>
    </row>
    <row r="343" spans="1:12" x14ac:dyDescent="0.2">
      <c r="A343" s="7"/>
      <c r="B343" s="41"/>
      <c r="C343" s="41"/>
      <c r="D343" s="7"/>
      <c r="H343" s="7"/>
      <c r="I343" s="1"/>
      <c r="J343" s="1"/>
      <c r="K343" s="1"/>
      <c r="L343" s="1"/>
    </row>
    <row r="344" spans="1:12" x14ac:dyDescent="0.2">
      <c r="A344" s="7"/>
      <c r="B344" s="41"/>
      <c r="C344" s="41"/>
      <c r="D344" s="7"/>
      <c r="H344" s="7"/>
      <c r="I344" s="1"/>
      <c r="J344" s="1"/>
      <c r="K344" s="1"/>
      <c r="L344" s="1"/>
    </row>
    <row r="345" spans="1:12" x14ac:dyDescent="0.2">
      <c r="A345" s="7"/>
      <c r="B345" s="41"/>
      <c r="C345" s="41"/>
      <c r="D345" s="7"/>
      <c r="H345" s="7"/>
      <c r="I345" s="1"/>
      <c r="J345" s="1"/>
      <c r="K345" s="1"/>
      <c r="L345" s="1"/>
    </row>
    <row r="346" spans="1:12" x14ac:dyDescent="0.2">
      <c r="A346" s="7"/>
      <c r="B346" s="41"/>
      <c r="C346" s="41"/>
      <c r="D346" s="7"/>
      <c r="H346" s="7"/>
      <c r="I346" s="1"/>
      <c r="J346" s="1"/>
      <c r="K346" s="1"/>
      <c r="L346" s="1"/>
    </row>
    <row r="347" spans="1:12" x14ac:dyDescent="0.2">
      <c r="A347" s="7"/>
      <c r="B347" s="41"/>
      <c r="C347" s="41"/>
      <c r="D347" s="7"/>
      <c r="H347" s="7"/>
      <c r="I347" s="1"/>
      <c r="J347" s="1"/>
      <c r="K347" s="1"/>
      <c r="L347" s="1"/>
    </row>
    <row r="348" spans="1:12" x14ac:dyDescent="0.2">
      <c r="A348" s="7"/>
      <c r="B348" s="41"/>
      <c r="C348" s="41"/>
      <c r="D348" s="7"/>
      <c r="H348" s="7"/>
      <c r="I348" s="1"/>
      <c r="J348" s="1"/>
      <c r="K348" s="1"/>
      <c r="L348" s="1"/>
    </row>
    <row r="349" spans="1:12" x14ac:dyDescent="0.2">
      <c r="A349" s="7"/>
      <c r="B349" s="41"/>
      <c r="C349" s="41"/>
      <c r="D349" s="7"/>
      <c r="H349" s="7"/>
      <c r="I349" s="1"/>
      <c r="J349" s="1"/>
      <c r="K349" s="1"/>
      <c r="L349" s="1"/>
    </row>
    <row r="350" spans="1:12" x14ac:dyDescent="0.2">
      <c r="A350" s="7"/>
      <c r="B350" s="41"/>
      <c r="C350" s="41"/>
      <c r="D350" s="7"/>
      <c r="H350" s="7"/>
      <c r="I350" s="1"/>
      <c r="J350" s="1"/>
      <c r="K350" s="1"/>
      <c r="L350" s="1"/>
    </row>
    <row r="351" spans="1:12" x14ac:dyDescent="0.2">
      <c r="A351" s="7"/>
      <c r="B351" s="41"/>
      <c r="C351" s="41"/>
      <c r="D351" s="7"/>
      <c r="H351" s="7"/>
      <c r="I351" s="1"/>
      <c r="J351" s="1"/>
      <c r="K351" s="1"/>
      <c r="L351" s="1"/>
    </row>
    <row r="352" spans="1:12" x14ac:dyDescent="0.2">
      <c r="A352" s="7"/>
      <c r="B352" s="41"/>
      <c r="C352" s="41"/>
      <c r="D352" s="7"/>
      <c r="H352" s="7"/>
      <c r="I352" s="1"/>
      <c r="J352" s="1"/>
      <c r="K352" s="1"/>
      <c r="L352" s="1"/>
    </row>
    <row r="353" spans="1:12" x14ac:dyDescent="0.2">
      <c r="A353" s="7"/>
      <c r="B353" s="41"/>
      <c r="C353" s="41"/>
      <c r="D353" s="7"/>
      <c r="H353" s="7"/>
      <c r="I353" s="1"/>
      <c r="J353" s="1"/>
      <c r="K353" s="1"/>
      <c r="L353" s="1"/>
    </row>
    <row r="354" spans="1:12" x14ac:dyDescent="0.2">
      <c r="A354" s="7"/>
      <c r="B354" s="41"/>
      <c r="C354" s="41"/>
      <c r="D354" s="7"/>
      <c r="H354" s="7"/>
      <c r="I354" s="1"/>
      <c r="J354" s="1"/>
      <c r="K354" s="1"/>
      <c r="L354" s="1"/>
    </row>
    <row r="355" spans="1:12" x14ac:dyDescent="0.2">
      <c r="A355" s="7"/>
      <c r="B355" s="41"/>
      <c r="C355" s="41"/>
      <c r="D355" s="7"/>
      <c r="H355" s="7"/>
      <c r="I355" s="1"/>
      <c r="J355" s="1"/>
      <c r="K355" s="1"/>
      <c r="L355" s="1"/>
    </row>
    <row r="356" spans="1:12" x14ac:dyDescent="0.2">
      <c r="A356" s="7"/>
      <c r="B356" s="41"/>
      <c r="C356" s="41"/>
      <c r="D356" s="7"/>
      <c r="H356" s="7"/>
      <c r="I356" s="1"/>
      <c r="J356" s="1"/>
      <c r="K356" s="1"/>
      <c r="L356" s="1"/>
    </row>
    <row r="357" spans="1:12" x14ac:dyDescent="0.2">
      <c r="A357" s="7"/>
      <c r="B357" s="41"/>
      <c r="C357" s="41"/>
      <c r="D357" s="7"/>
      <c r="H357" s="7"/>
      <c r="I357" s="1"/>
      <c r="J357" s="1"/>
      <c r="K357" s="1"/>
      <c r="L357" s="1"/>
    </row>
    <row r="358" spans="1:12" x14ac:dyDescent="0.2">
      <c r="A358" s="7"/>
      <c r="B358" s="41"/>
      <c r="C358" s="41"/>
      <c r="D358" s="7"/>
      <c r="H358" s="7"/>
      <c r="I358" s="1"/>
      <c r="J358" s="1"/>
      <c r="K358" s="1"/>
      <c r="L358" s="1"/>
    </row>
    <row r="359" spans="1:12" x14ac:dyDescent="0.2">
      <c r="A359" s="7"/>
      <c r="B359" s="41"/>
      <c r="C359" s="41"/>
      <c r="D359" s="7"/>
      <c r="H359" s="7"/>
      <c r="I359" s="1"/>
      <c r="J359" s="1"/>
      <c r="K359" s="1"/>
      <c r="L359" s="1"/>
    </row>
    <row r="360" spans="1:12" x14ac:dyDescent="0.2">
      <c r="A360" s="7"/>
      <c r="B360" s="41"/>
      <c r="C360" s="41"/>
      <c r="D360" s="7"/>
      <c r="H360" s="7"/>
      <c r="I360" s="1"/>
      <c r="J360" s="1"/>
      <c r="K360" s="1"/>
      <c r="L360" s="1"/>
    </row>
    <row r="361" spans="1:12" x14ac:dyDescent="0.2">
      <c r="A361" s="7"/>
      <c r="B361" s="41"/>
      <c r="C361" s="41"/>
      <c r="D361" s="7"/>
      <c r="H361" s="7"/>
      <c r="I361" s="1"/>
      <c r="J361" s="1"/>
      <c r="K361" s="1"/>
      <c r="L361" s="1"/>
    </row>
    <row r="362" spans="1:12" x14ac:dyDescent="0.2">
      <c r="A362" s="7"/>
      <c r="B362" s="41"/>
      <c r="C362" s="41"/>
      <c r="D362" s="7"/>
      <c r="H362" s="7"/>
      <c r="I362" s="1"/>
      <c r="J362" s="1"/>
      <c r="K362" s="1"/>
      <c r="L362" s="1"/>
    </row>
    <row r="363" spans="1:12" x14ac:dyDescent="0.2">
      <c r="A363" s="7"/>
      <c r="B363" s="41"/>
      <c r="C363" s="41"/>
      <c r="D363" s="7"/>
      <c r="H363" s="7"/>
      <c r="I363" s="1"/>
      <c r="J363" s="1"/>
      <c r="K363" s="1"/>
      <c r="L363" s="1"/>
    </row>
    <row r="364" spans="1:12" x14ac:dyDescent="0.2">
      <c r="A364" s="7"/>
      <c r="B364" s="41"/>
      <c r="C364" s="41"/>
      <c r="D364" s="7"/>
      <c r="H364" s="7"/>
      <c r="I364" s="1"/>
      <c r="J364" s="1"/>
      <c r="K364" s="1"/>
      <c r="L364" s="1"/>
    </row>
    <row r="365" spans="1:12" x14ac:dyDescent="0.2">
      <c r="A365" s="7"/>
      <c r="B365" s="41"/>
      <c r="C365" s="41"/>
      <c r="D365" s="7"/>
      <c r="H365" s="7"/>
      <c r="I365" s="1"/>
      <c r="J365" s="1"/>
      <c r="K365" s="1"/>
      <c r="L365" s="1"/>
    </row>
    <row r="366" spans="1:12" x14ac:dyDescent="0.2">
      <c r="A366" s="7"/>
      <c r="B366" s="41"/>
      <c r="C366" s="41"/>
      <c r="D366" s="7"/>
      <c r="H366" s="7"/>
      <c r="I366" s="1"/>
      <c r="J366" s="1"/>
      <c r="K366" s="1"/>
      <c r="L366" s="1"/>
    </row>
    <row r="367" spans="1:12" x14ac:dyDescent="0.2">
      <c r="A367" s="7"/>
      <c r="B367" s="41"/>
      <c r="C367" s="41"/>
      <c r="D367" s="7"/>
      <c r="H367" s="7"/>
      <c r="I367" s="1"/>
      <c r="J367" s="1"/>
      <c r="K367" s="1"/>
      <c r="L367" s="1"/>
    </row>
    <row r="368" spans="1:12" x14ac:dyDescent="0.2">
      <c r="A368" s="7"/>
      <c r="B368" s="41"/>
      <c r="C368" s="41"/>
      <c r="D368" s="7"/>
      <c r="H368" s="7"/>
      <c r="I368" s="1"/>
      <c r="J368" s="1"/>
      <c r="K368" s="1"/>
      <c r="L368" s="1"/>
    </row>
    <row r="369" spans="1:12" x14ac:dyDescent="0.2">
      <c r="A369" s="7"/>
      <c r="B369" s="41"/>
      <c r="C369" s="41"/>
      <c r="D369" s="7"/>
      <c r="H369" s="7"/>
      <c r="I369" s="1"/>
      <c r="J369" s="1"/>
      <c r="K369" s="1"/>
      <c r="L369" s="1"/>
    </row>
    <row r="370" spans="1:12" x14ac:dyDescent="0.2">
      <c r="A370" s="7"/>
      <c r="B370" s="41"/>
      <c r="C370" s="41"/>
      <c r="D370" s="7"/>
      <c r="H370" s="7"/>
      <c r="I370" s="1"/>
      <c r="J370" s="1"/>
      <c r="K370" s="1"/>
      <c r="L370" s="1"/>
    </row>
    <row r="371" spans="1:12" x14ac:dyDescent="0.2">
      <c r="A371" s="7"/>
      <c r="B371" s="41"/>
      <c r="C371" s="41"/>
      <c r="D371" s="7"/>
      <c r="H371" s="7"/>
      <c r="I371" s="1"/>
      <c r="J371" s="1"/>
      <c r="K371" s="1"/>
      <c r="L371" s="1"/>
    </row>
    <row r="372" spans="1:12" x14ac:dyDescent="0.2">
      <c r="A372" s="7"/>
      <c r="B372" s="41"/>
      <c r="C372" s="41"/>
      <c r="D372" s="7"/>
      <c r="H372" s="7"/>
      <c r="I372" s="1"/>
      <c r="J372" s="1"/>
      <c r="K372" s="1"/>
      <c r="L372" s="1"/>
    </row>
    <row r="373" spans="1:12" x14ac:dyDescent="0.2">
      <c r="A373" s="7"/>
      <c r="B373" s="41"/>
      <c r="C373" s="41"/>
      <c r="D373" s="7"/>
      <c r="H373" s="7"/>
      <c r="I373" s="1"/>
      <c r="J373" s="1"/>
      <c r="K373" s="1"/>
      <c r="L373" s="1"/>
    </row>
    <row r="374" spans="1:12" x14ac:dyDescent="0.2">
      <c r="A374" s="7"/>
      <c r="B374" s="41"/>
      <c r="C374" s="41"/>
      <c r="D374" s="7"/>
      <c r="H374" s="7"/>
      <c r="I374" s="1"/>
      <c r="J374" s="1"/>
      <c r="K374" s="1"/>
      <c r="L374" s="1"/>
    </row>
    <row r="375" spans="1:12" x14ac:dyDescent="0.2">
      <c r="A375" s="7"/>
      <c r="B375" s="41"/>
      <c r="C375" s="41"/>
      <c r="D375" s="7"/>
      <c r="H375" s="7"/>
      <c r="I375" s="1"/>
      <c r="J375" s="1"/>
      <c r="K375" s="1"/>
      <c r="L375" s="1"/>
    </row>
    <row r="376" spans="1:12" x14ac:dyDescent="0.2">
      <c r="A376" s="7"/>
      <c r="B376" s="41"/>
      <c r="C376" s="41"/>
      <c r="D376" s="7"/>
      <c r="H376" s="7"/>
      <c r="I376" s="1"/>
      <c r="J376" s="1"/>
      <c r="K376" s="1"/>
      <c r="L376" s="1"/>
    </row>
    <row r="377" spans="1:12" x14ac:dyDescent="0.2">
      <c r="A377" s="7"/>
      <c r="B377" s="41"/>
      <c r="C377" s="41"/>
      <c r="D377" s="7"/>
      <c r="H377" s="7"/>
      <c r="I377" s="1"/>
      <c r="J377" s="1"/>
      <c r="K377" s="1"/>
      <c r="L377" s="1"/>
    </row>
    <row r="378" spans="1:12" x14ac:dyDescent="0.2">
      <c r="A378" s="7"/>
      <c r="B378" s="41"/>
      <c r="C378" s="41"/>
      <c r="D378" s="7"/>
      <c r="H378" s="7"/>
      <c r="I378" s="1"/>
      <c r="J378" s="1"/>
      <c r="K378" s="1"/>
      <c r="L378" s="1"/>
    </row>
    <row r="379" spans="1:12" x14ac:dyDescent="0.2">
      <c r="A379" s="7"/>
      <c r="B379" s="41"/>
      <c r="C379" s="41"/>
      <c r="D379" s="7"/>
      <c r="H379" s="7"/>
      <c r="I379" s="1"/>
      <c r="J379" s="1"/>
      <c r="K379" s="1"/>
      <c r="L379" s="1"/>
    </row>
    <row r="380" spans="1:12" x14ac:dyDescent="0.2">
      <c r="A380" s="7"/>
      <c r="B380" s="41"/>
      <c r="C380" s="41"/>
      <c r="D380" s="7"/>
      <c r="H380" s="7"/>
      <c r="I380" s="1"/>
      <c r="J380" s="1"/>
      <c r="K380" s="1"/>
      <c r="L380" s="1"/>
    </row>
    <row r="381" spans="1:12" x14ac:dyDescent="0.2">
      <c r="A381" s="7"/>
      <c r="B381" s="41"/>
      <c r="C381" s="41"/>
      <c r="D381" s="7"/>
      <c r="H381" s="7"/>
      <c r="I381" s="1"/>
      <c r="J381" s="1"/>
      <c r="K381" s="1"/>
      <c r="L381" s="1"/>
    </row>
    <row r="382" spans="1:12" x14ac:dyDescent="0.2">
      <c r="A382" s="7"/>
      <c r="B382" s="41"/>
      <c r="C382" s="41"/>
      <c r="D382" s="7"/>
      <c r="H382" s="7"/>
      <c r="I382" s="1"/>
      <c r="J382" s="1"/>
      <c r="K382" s="1"/>
      <c r="L382" s="1"/>
    </row>
    <row r="383" spans="1:12" x14ac:dyDescent="0.2">
      <c r="A383" s="7"/>
      <c r="B383" s="41"/>
      <c r="C383" s="41"/>
      <c r="D383" s="7"/>
      <c r="H383" s="7"/>
      <c r="I383" s="1"/>
      <c r="J383" s="1"/>
      <c r="K383" s="1"/>
      <c r="L383" s="1"/>
    </row>
    <row r="384" spans="1:12" x14ac:dyDescent="0.2">
      <c r="A384" s="7"/>
      <c r="B384" s="41"/>
      <c r="C384" s="41"/>
      <c r="D384" s="7"/>
      <c r="H384" s="7"/>
      <c r="I384" s="1"/>
      <c r="J384" s="1"/>
      <c r="K384" s="1"/>
      <c r="L384" s="1"/>
    </row>
    <row r="385" spans="1:12" x14ac:dyDescent="0.2">
      <c r="A385" s="7"/>
      <c r="B385" s="41"/>
      <c r="C385" s="41"/>
      <c r="D385" s="7"/>
      <c r="H385" s="7"/>
      <c r="I385" s="1"/>
      <c r="J385" s="1"/>
      <c r="K385" s="1"/>
      <c r="L385" s="1"/>
    </row>
    <row r="386" spans="1:12" x14ac:dyDescent="0.2">
      <c r="A386" s="7"/>
      <c r="B386" s="41"/>
      <c r="C386" s="41"/>
      <c r="D386" s="7"/>
      <c r="H386" s="7"/>
      <c r="I386" s="1"/>
      <c r="J386" s="1"/>
      <c r="K386" s="1"/>
      <c r="L386" s="1"/>
    </row>
    <row r="387" spans="1:12" x14ac:dyDescent="0.2">
      <c r="A387" s="7"/>
      <c r="B387" s="41"/>
      <c r="C387" s="41"/>
      <c r="D387" s="7"/>
      <c r="H387" s="7"/>
      <c r="I387" s="1"/>
      <c r="J387" s="1"/>
      <c r="K387" s="1"/>
      <c r="L387" s="1"/>
    </row>
    <row r="388" spans="1:12" x14ac:dyDescent="0.2">
      <c r="A388" s="7"/>
      <c r="B388" s="41"/>
      <c r="C388" s="41"/>
      <c r="D388" s="7"/>
      <c r="H388" s="7"/>
      <c r="I388" s="1"/>
      <c r="J388" s="1"/>
      <c r="K388" s="1"/>
      <c r="L388" s="1"/>
    </row>
    <row r="389" spans="1:12" x14ac:dyDescent="0.2">
      <c r="A389" s="7"/>
      <c r="B389" s="41"/>
      <c r="C389" s="41"/>
      <c r="D389" s="7"/>
      <c r="H389" s="7"/>
      <c r="I389" s="1"/>
      <c r="J389" s="1"/>
      <c r="K389" s="1"/>
      <c r="L389" s="1"/>
    </row>
    <row r="390" spans="1:12" x14ac:dyDescent="0.2">
      <c r="A390" s="7"/>
      <c r="B390" s="41"/>
      <c r="C390" s="41"/>
      <c r="D390" s="7"/>
      <c r="H390" s="7"/>
      <c r="I390" s="1"/>
      <c r="J390" s="1"/>
      <c r="K390" s="1"/>
      <c r="L390" s="1"/>
    </row>
  </sheetData>
  <mergeCells count="40">
    <mergeCell ref="B124:B126"/>
    <mergeCell ref="B93:B99"/>
    <mergeCell ref="B111:B113"/>
    <mergeCell ref="B77:B82"/>
    <mergeCell ref="B86:B89"/>
    <mergeCell ref="I2:N2"/>
    <mergeCell ref="I3:I5"/>
    <mergeCell ref="J3:J5"/>
    <mergeCell ref="K3:K5"/>
    <mergeCell ref="L3:L5"/>
    <mergeCell ref="M3:M5"/>
    <mergeCell ref="N3:N5"/>
    <mergeCell ref="AG4:AG5"/>
    <mergeCell ref="B24:B28"/>
    <mergeCell ref="Y4:Z4"/>
    <mergeCell ref="AA4:AA5"/>
    <mergeCell ref="P4:Q4"/>
    <mergeCell ref="S4:S5"/>
    <mergeCell ref="U4:W4"/>
    <mergeCell ref="AE4:AE5"/>
    <mergeCell ref="AF4:AF5"/>
    <mergeCell ref="B10:B14"/>
    <mergeCell ref="B18:B20"/>
    <mergeCell ref="G12:G13"/>
    <mergeCell ref="AC4:AC5"/>
    <mergeCell ref="AC45:AC46"/>
    <mergeCell ref="B64:B72"/>
    <mergeCell ref="B38:B46"/>
    <mergeCell ref="B118:B120"/>
    <mergeCell ref="B54:B60"/>
    <mergeCell ref="G93:G94"/>
    <mergeCell ref="G96:G97"/>
    <mergeCell ref="S96:S97"/>
    <mergeCell ref="G80:G82"/>
    <mergeCell ref="B32:B34"/>
    <mergeCell ref="E4:E5"/>
    <mergeCell ref="G4:G5"/>
    <mergeCell ref="F4:F5"/>
    <mergeCell ref="B103:B107"/>
    <mergeCell ref="G45:G46"/>
  </mergeCells>
  <pageMargins left="0.19685039370078741" right="0.19685039370078741" top="0.39370078740157483" bottom="0.39370078740157483" header="0" footer="0"/>
  <pageSetup paperSize="8"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27"/>
  <sheetViews>
    <sheetView showGridLines="0" workbookViewId="0">
      <selection activeCell="B15" sqref="B15:D15"/>
    </sheetView>
  </sheetViews>
  <sheetFormatPr baseColWidth="10" defaultRowHeight="15" x14ac:dyDescent="0.25"/>
  <cols>
    <col min="4" max="4" width="13.140625" customWidth="1"/>
    <col min="5" max="6" width="4.7109375" customWidth="1"/>
    <col min="7" max="7" width="47.5703125" customWidth="1"/>
    <col min="10" max="10" width="5.7109375" bestFit="1" customWidth="1"/>
    <col min="11" max="11" width="3.28515625" bestFit="1" customWidth="1"/>
    <col min="12" max="12" width="8.140625" bestFit="1" customWidth="1"/>
    <col min="13" max="13" width="5.7109375" bestFit="1" customWidth="1"/>
    <col min="14" max="15" width="3.28515625" bestFit="1" customWidth="1"/>
  </cols>
  <sheetData>
    <row r="4" spans="2:15" ht="31.5" x14ac:dyDescent="0.5">
      <c r="D4" s="191" t="s">
        <v>184</v>
      </c>
    </row>
    <row r="7" spans="2:15" x14ac:dyDescent="0.25">
      <c r="D7" s="444" t="s">
        <v>164</v>
      </c>
      <c r="G7" t="s">
        <v>177</v>
      </c>
      <c r="J7" s="429" t="s">
        <v>0</v>
      </c>
      <c r="K7" s="430"/>
      <c r="L7" s="430"/>
      <c r="M7" s="430"/>
      <c r="N7" s="430"/>
      <c r="O7" s="430"/>
    </row>
    <row r="8" spans="2:15" ht="75" x14ac:dyDescent="0.25">
      <c r="D8" s="445"/>
      <c r="G8" s="180" t="s">
        <v>239</v>
      </c>
      <c r="J8" s="431" t="s">
        <v>1</v>
      </c>
      <c r="K8" s="433" t="s">
        <v>2</v>
      </c>
      <c r="L8" s="433" t="s">
        <v>3</v>
      </c>
      <c r="M8" s="433" t="s">
        <v>4</v>
      </c>
      <c r="N8" s="433" t="s">
        <v>5</v>
      </c>
      <c r="O8" s="435" t="s">
        <v>6</v>
      </c>
    </row>
    <row r="9" spans="2:15" x14ac:dyDescent="0.25">
      <c r="J9" s="431"/>
      <c r="K9" s="433"/>
      <c r="L9" s="433"/>
      <c r="M9" s="433"/>
      <c r="N9" s="433"/>
      <c r="O9" s="435"/>
    </row>
    <row r="10" spans="2:15" x14ac:dyDescent="0.25">
      <c r="J10" s="432"/>
      <c r="K10" s="434"/>
      <c r="L10" s="434"/>
      <c r="M10" s="434"/>
      <c r="N10" s="434"/>
      <c r="O10" s="436"/>
    </row>
    <row r="11" spans="2:15" ht="52.5" customHeight="1" x14ac:dyDescent="0.25">
      <c r="D11" s="446" t="s">
        <v>147</v>
      </c>
      <c r="G11" s="181" t="s">
        <v>176</v>
      </c>
    </row>
    <row r="12" spans="2:15" ht="6" customHeight="1" x14ac:dyDescent="0.25">
      <c r="D12" s="447"/>
    </row>
    <row r="13" spans="2:15" ht="15" customHeight="1" x14ac:dyDescent="0.25">
      <c r="J13" s="490" t="s">
        <v>369</v>
      </c>
      <c r="K13" s="490"/>
      <c r="L13" s="490"/>
      <c r="M13" s="491" t="s">
        <v>491</v>
      </c>
    </row>
    <row r="14" spans="2:15" ht="15.75" x14ac:dyDescent="0.25">
      <c r="J14" s="490"/>
      <c r="K14" s="490"/>
      <c r="L14" s="490"/>
      <c r="M14" s="491" t="s">
        <v>492</v>
      </c>
    </row>
    <row r="15" spans="2:15" ht="27" customHeight="1" x14ac:dyDescent="0.25">
      <c r="B15" s="486" t="s">
        <v>489</v>
      </c>
      <c r="C15" s="487"/>
      <c r="D15" s="488"/>
      <c r="E15" s="182"/>
      <c r="F15" s="187" t="s">
        <v>163</v>
      </c>
      <c r="G15" s="489" t="s">
        <v>179</v>
      </c>
      <c r="J15" s="490"/>
      <c r="K15" s="490"/>
      <c r="L15" s="490"/>
      <c r="M15" s="491" t="s">
        <v>490</v>
      </c>
    </row>
    <row r="16" spans="2:15" ht="24" x14ac:dyDescent="0.25">
      <c r="B16" s="183" t="s">
        <v>159</v>
      </c>
      <c r="C16" s="184" t="s">
        <v>160</v>
      </c>
      <c r="D16" s="185" t="s">
        <v>151</v>
      </c>
      <c r="E16" s="182"/>
      <c r="F16" s="188" t="s">
        <v>161</v>
      </c>
      <c r="G16" s="489"/>
    </row>
    <row r="17" spans="3:13" x14ac:dyDescent="0.25">
      <c r="E17" s="182"/>
      <c r="F17" s="189" t="s">
        <v>158</v>
      </c>
      <c r="G17" s="489"/>
    </row>
    <row r="18" spans="3:13" x14ac:dyDescent="0.25">
      <c r="E18" s="182"/>
      <c r="F18" s="182" t="s">
        <v>162</v>
      </c>
      <c r="G18" s="186" t="s">
        <v>178</v>
      </c>
    </row>
    <row r="19" spans="3:13" x14ac:dyDescent="0.25">
      <c r="E19" s="182"/>
      <c r="F19" s="182"/>
      <c r="G19" s="186"/>
    </row>
    <row r="20" spans="3:13" ht="15.75" customHeight="1" x14ac:dyDescent="0.25">
      <c r="J20" s="492" t="s">
        <v>336</v>
      </c>
      <c r="K20" s="493"/>
      <c r="L20" s="493"/>
      <c r="M20" s="491" t="s">
        <v>493</v>
      </c>
    </row>
    <row r="21" spans="3:13" ht="21" customHeight="1" x14ac:dyDescent="0.25">
      <c r="C21" s="449" t="s">
        <v>148</v>
      </c>
      <c r="D21" s="449"/>
      <c r="F21" s="190" t="s">
        <v>165</v>
      </c>
      <c r="G21" t="s">
        <v>180</v>
      </c>
      <c r="J21" s="492"/>
      <c r="K21" s="493"/>
      <c r="L21" s="493"/>
    </row>
    <row r="22" spans="3:13" ht="18.75" customHeight="1" x14ac:dyDescent="0.25">
      <c r="C22" s="483" t="s">
        <v>152</v>
      </c>
      <c r="D22" s="483" t="s">
        <v>153</v>
      </c>
      <c r="F22" s="190" t="s">
        <v>167</v>
      </c>
      <c r="G22" t="s">
        <v>181</v>
      </c>
    </row>
    <row r="23" spans="3:13" ht="19.5" customHeight="1" x14ac:dyDescent="0.25">
      <c r="C23" s="484"/>
      <c r="D23" s="484"/>
      <c r="F23" s="190" t="s">
        <v>108</v>
      </c>
      <c r="G23" t="s">
        <v>182</v>
      </c>
    </row>
    <row r="26" spans="3:13" ht="30" customHeight="1" x14ac:dyDescent="0.25">
      <c r="D26" s="450" t="s">
        <v>149</v>
      </c>
      <c r="G26" s="485" t="s">
        <v>183</v>
      </c>
    </row>
    <row r="27" spans="3:13" ht="35.25" customHeight="1" x14ac:dyDescent="0.25">
      <c r="D27" s="451"/>
      <c r="G27" s="485"/>
    </row>
  </sheetData>
  <mergeCells count="18">
    <mergeCell ref="J13:L15"/>
    <mergeCell ref="J20:L21"/>
    <mergeCell ref="J7:O7"/>
    <mergeCell ref="J8:J10"/>
    <mergeCell ref="K8:K10"/>
    <mergeCell ref="L8:L10"/>
    <mergeCell ref="M8:M10"/>
    <mergeCell ref="N8:N10"/>
    <mergeCell ref="O8:O10"/>
    <mergeCell ref="D26:D27"/>
    <mergeCell ref="C22:C23"/>
    <mergeCell ref="D22:D23"/>
    <mergeCell ref="G26:G27"/>
    <mergeCell ref="D7:D8"/>
    <mergeCell ref="D11:D12"/>
    <mergeCell ref="B15:D15"/>
    <mergeCell ref="G15:G17"/>
    <mergeCell ref="C21:D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9"/>
  <sheetViews>
    <sheetView workbookViewId="0">
      <selection activeCell="C12" sqref="C12"/>
    </sheetView>
  </sheetViews>
  <sheetFormatPr baseColWidth="10" defaultRowHeight="15" x14ac:dyDescent="0.25"/>
  <cols>
    <col min="2" max="2" width="41.28515625" customWidth="1"/>
    <col min="3" max="3" width="148" customWidth="1"/>
  </cols>
  <sheetData>
    <row r="3" spans="2:3" ht="31.5" x14ac:dyDescent="0.5">
      <c r="B3" s="191" t="s">
        <v>187</v>
      </c>
    </row>
    <row r="5" spans="2:3" ht="15.75" thickBot="1" x14ac:dyDescent="0.3"/>
    <row r="6" spans="2:3" ht="15.75" x14ac:dyDescent="0.25">
      <c r="B6" s="193" t="s">
        <v>194</v>
      </c>
      <c r="C6" s="194" t="s">
        <v>195</v>
      </c>
    </row>
    <row r="7" spans="2:3" ht="15.75" x14ac:dyDescent="0.25">
      <c r="B7" s="195" t="s">
        <v>213</v>
      </c>
      <c r="C7" s="196" t="s">
        <v>216</v>
      </c>
    </row>
    <row r="8" spans="2:3" ht="31.5" x14ac:dyDescent="0.25">
      <c r="B8" s="197" t="s">
        <v>199</v>
      </c>
      <c r="C8" s="198" t="s">
        <v>224</v>
      </c>
    </row>
    <row r="9" spans="2:3" ht="16.5" customHeight="1" x14ac:dyDescent="0.25">
      <c r="B9" s="195" t="s">
        <v>201</v>
      </c>
      <c r="C9" s="196" t="s">
        <v>225</v>
      </c>
    </row>
    <row r="10" spans="2:3" ht="15.75" x14ac:dyDescent="0.25">
      <c r="B10" s="197" t="s">
        <v>208</v>
      </c>
      <c r="C10" s="198" t="s">
        <v>209</v>
      </c>
    </row>
    <row r="11" spans="2:3" ht="15.75" x14ac:dyDescent="0.25">
      <c r="B11" s="195" t="s">
        <v>207</v>
      </c>
      <c r="C11" s="196" t="s">
        <v>210</v>
      </c>
    </row>
    <row r="12" spans="2:3" ht="31.5" x14ac:dyDescent="0.25">
      <c r="B12" s="197" t="s">
        <v>215</v>
      </c>
      <c r="C12" s="198" t="s">
        <v>218</v>
      </c>
    </row>
    <row r="13" spans="2:3" ht="31.5" x14ac:dyDescent="0.25">
      <c r="B13" s="195" t="s">
        <v>205</v>
      </c>
      <c r="C13" s="196" t="s">
        <v>206</v>
      </c>
    </row>
    <row r="14" spans="2:3" ht="15.75" x14ac:dyDescent="0.25">
      <c r="B14" s="197" t="s">
        <v>146</v>
      </c>
      <c r="C14" s="198" t="s">
        <v>196</v>
      </c>
    </row>
    <row r="15" spans="2:3" ht="15.75" x14ac:dyDescent="0.25">
      <c r="B15" s="195" t="s">
        <v>204</v>
      </c>
      <c r="C15" s="196" t="s">
        <v>226</v>
      </c>
    </row>
    <row r="16" spans="2:3" ht="15.75" x14ac:dyDescent="0.25">
      <c r="B16" s="197" t="s">
        <v>202</v>
      </c>
      <c r="C16" s="198" t="s">
        <v>237</v>
      </c>
    </row>
    <row r="17" spans="2:3" ht="15.75" x14ac:dyDescent="0.25">
      <c r="B17" s="195" t="s">
        <v>186</v>
      </c>
      <c r="C17" s="196" t="s">
        <v>238</v>
      </c>
    </row>
    <row r="18" spans="2:3" ht="31.5" x14ac:dyDescent="0.25">
      <c r="B18" s="197" t="s">
        <v>185</v>
      </c>
      <c r="C18" s="198" t="s">
        <v>227</v>
      </c>
    </row>
    <row r="19" spans="2:3" ht="15.75" x14ac:dyDescent="0.25">
      <c r="B19" s="195" t="s">
        <v>198</v>
      </c>
      <c r="C19" s="196" t="s">
        <v>222</v>
      </c>
    </row>
    <row r="20" spans="2:3" ht="15.75" x14ac:dyDescent="0.25">
      <c r="B20" s="197" t="s">
        <v>197</v>
      </c>
      <c r="C20" s="198" t="s">
        <v>223</v>
      </c>
    </row>
    <row r="21" spans="2:3" ht="31.5" x14ac:dyDescent="0.25">
      <c r="B21" s="195" t="s">
        <v>188</v>
      </c>
      <c r="C21" s="196" t="s">
        <v>228</v>
      </c>
    </row>
    <row r="22" spans="2:3" ht="15.75" x14ac:dyDescent="0.25">
      <c r="B22" s="197" t="s">
        <v>192</v>
      </c>
      <c r="C22" s="198" t="s">
        <v>193</v>
      </c>
    </row>
    <row r="23" spans="2:3" ht="15.75" x14ac:dyDescent="0.25">
      <c r="B23" s="195" t="s">
        <v>214</v>
      </c>
      <c r="C23" s="196" t="s">
        <v>217</v>
      </c>
    </row>
    <row r="24" spans="2:3" ht="15.75" x14ac:dyDescent="0.25">
      <c r="B24" s="197" t="s">
        <v>190</v>
      </c>
      <c r="C24" s="198" t="s">
        <v>191</v>
      </c>
    </row>
    <row r="25" spans="2:3" ht="15.75" x14ac:dyDescent="0.25">
      <c r="B25" s="195" t="s">
        <v>212</v>
      </c>
      <c r="C25" s="196" t="s">
        <v>220</v>
      </c>
    </row>
    <row r="26" spans="2:3" ht="15.75" x14ac:dyDescent="0.25">
      <c r="B26" s="197" t="s">
        <v>211</v>
      </c>
      <c r="C26" s="198" t="s">
        <v>219</v>
      </c>
    </row>
    <row r="27" spans="2:3" ht="31.5" x14ac:dyDescent="0.25">
      <c r="B27" s="195" t="s">
        <v>200</v>
      </c>
      <c r="C27" s="196" t="s">
        <v>229</v>
      </c>
    </row>
    <row r="28" spans="2:3" ht="31.5" x14ac:dyDescent="0.25">
      <c r="B28" s="197" t="s">
        <v>189</v>
      </c>
      <c r="C28" s="198" t="s">
        <v>221</v>
      </c>
    </row>
    <row r="29" spans="2:3" ht="16.5" thickBot="1" x14ac:dyDescent="0.3">
      <c r="B29" s="199" t="s">
        <v>203</v>
      </c>
      <c r="C29" s="200" t="s">
        <v>230</v>
      </c>
    </row>
  </sheetData>
  <sortState ref="B6:C29">
    <sortCondition ref="B6"/>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Mesures interco 1</vt:lpstr>
      <vt:lpstr>Agencement proposé en interco 2</vt:lpstr>
      <vt:lpstr>En stratégie</vt:lpstr>
      <vt:lpstr>Légende</vt:lpstr>
      <vt:lpstr>Glossaire</vt:lpstr>
      <vt:lpstr>'Agencement proposé en interco 2'!Impression_des_titres</vt:lpstr>
      <vt:lpstr>'En stratégie'!Impression_des_titres</vt:lpstr>
      <vt:lpstr>'Mesures interco 1'!Impression_des_titres</vt:lpstr>
      <vt:lpstr>'Mesures interco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 Julie</dc:creator>
  <cp:lastModifiedBy>STEIN Julie</cp:lastModifiedBy>
  <cp:lastPrinted>2016-04-13T13:23:01Z</cp:lastPrinted>
  <dcterms:created xsi:type="dcterms:W3CDTF">2015-10-14T15:27:02Z</dcterms:created>
  <dcterms:modified xsi:type="dcterms:W3CDTF">2016-06-02T13:11:56Z</dcterms:modified>
</cp:coreProperties>
</file>